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BARAKI\Desktop\２０２５年度\250503三島地区記録会\"/>
    </mc:Choice>
  </mc:AlternateContent>
  <xr:revisionPtr revIDLastSave="0" documentId="13_ncr:1_{13241D5E-74D9-4AB8-A1E2-C8AAD81DF7CC}" xr6:coauthVersionLast="47" xr6:coauthVersionMax="47" xr10:uidLastSave="{00000000-0000-0000-0000-000000000000}"/>
  <bookViews>
    <workbookView xWindow="-108" yWindow="-108" windowWidth="23256" windowHeight="12456" activeTab="1" xr2:uid="{83431AAA-FFA1-448C-857E-6BCFA23A84B6}"/>
  </bookViews>
  <sheets>
    <sheet name="申込注意事項" sheetId="2" r:id="rId1"/>
    <sheet name="申込一覧" sheetId="1" r:id="rId2"/>
    <sheet name="生徒確認用" sheetId="3" r:id="rId3"/>
  </sheets>
  <definedNames>
    <definedName name="_xlnm.Print_Area" localSheetId="1">申込一覧!$A$1:$S$147</definedName>
    <definedName name="_xlnm.Print_Area" localSheetId="2">生徒確認用!$A$1:$L$128</definedName>
    <definedName name="_xlnm.Print_Titles" localSheetId="1">申込一覧!$21:$22</definedName>
    <definedName name="_xlnm.Print_Titles" localSheetId="2">生徒確認用!$1:$3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T23" i="1" s="1"/>
  <c r="AH23" i="1"/>
  <c r="AI23" i="1"/>
  <c r="F15" i="1"/>
  <c r="F12" i="1"/>
  <c r="AW9" i="1"/>
  <c r="E70" i="3"/>
  <c r="D4" i="3"/>
  <c r="C4" i="3"/>
  <c r="B4" i="3"/>
  <c r="A1" i="3"/>
  <c r="G4" i="3"/>
  <c r="H5" i="3"/>
  <c r="I5" i="3"/>
  <c r="J5" i="3"/>
  <c r="K5" i="3"/>
  <c r="L5" i="3"/>
  <c r="H6" i="3"/>
  <c r="I6" i="3"/>
  <c r="J6" i="3"/>
  <c r="K6" i="3"/>
  <c r="L6" i="3"/>
  <c r="H7" i="3"/>
  <c r="I7" i="3"/>
  <c r="J7" i="3"/>
  <c r="K7" i="3"/>
  <c r="L7" i="3"/>
  <c r="H8" i="3"/>
  <c r="I8" i="3"/>
  <c r="J8" i="3"/>
  <c r="K8" i="3"/>
  <c r="L8" i="3"/>
  <c r="H9" i="3"/>
  <c r="I9" i="3"/>
  <c r="J9" i="3"/>
  <c r="K9" i="3"/>
  <c r="L9" i="3"/>
  <c r="H10" i="3"/>
  <c r="I10" i="3"/>
  <c r="J10" i="3"/>
  <c r="K10" i="3"/>
  <c r="L10" i="3"/>
  <c r="H11" i="3"/>
  <c r="I11" i="3"/>
  <c r="J11" i="3"/>
  <c r="K11" i="3"/>
  <c r="L11" i="3"/>
  <c r="H12" i="3"/>
  <c r="I12" i="3"/>
  <c r="J12" i="3"/>
  <c r="K12" i="3"/>
  <c r="L12" i="3"/>
  <c r="H13" i="3"/>
  <c r="I13" i="3"/>
  <c r="J13" i="3"/>
  <c r="K13" i="3"/>
  <c r="L13" i="3"/>
  <c r="H14" i="3"/>
  <c r="I14" i="3"/>
  <c r="J14" i="3"/>
  <c r="K14" i="3"/>
  <c r="L14" i="3"/>
  <c r="H15" i="3"/>
  <c r="I15" i="3"/>
  <c r="J15" i="3"/>
  <c r="K15" i="3"/>
  <c r="L15" i="3"/>
  <c r="H16" i="3"/>
  <c r="I16" i="3"/>
  <c r="J16" i="3"/>
  <c r="K16" i="3"/>
  <c r="L16" i="3"/>
  <c r="H17" i="3"/>
  <c r="I17" i="3"/>
  <c r="J17" i="3"/>
  <c r="K17" i="3"/>
  <c r="L17" i="3"/>
  <c r="H18" i="3"/>
  <c r="I18" i="3"/>
  <c r="J18" i="3"/>
  <c r="K18" i="3"/>
  <c r="L18" i="3"/>
  <c r="H19" i="3"/>
  <c r="I19" i="3"/>
  <c r="J19" i="3"/>
  <c r="K19" i="3"/>
  <c r="L19" i="3"/>
  <c r="H20" i="3"/>
  <c r="I20" i="3"/>
  <c r="J20" i="3"/>
  <c r="K20" i="3"/>
  <c r="L20" i="3"/>
  <c r="H21" i="3"/>
  <c r="I21" i="3"/>
  <c r="J21" i="3"/>
  <c r="K21" i="3"/>
  <c r="L21" i="3"/>
  <c r="H22" i="3"/>
  <c r="I22" i="3"/>
  <c r="J22" i="3"/>
  <c r="K22" i="3"/>
  <c r="L22" i="3"/>
  <c r="H23" i="3"/>
  <c r="I23" i="3"/>
  <c r="J23" i="3"/>
  <c r="K23" i="3"/>
  <c r="L23" i="3"/>
  <c r="H24" i="3"/>
  <c r="I24" i="3"/>
  <c r="J24" i="3"/>
  <c r="K24" i="3"/>
  <c r="L24" i="3"/>
  <c r="H25" i="3"/>
  <c r="I25" i="3"/>
  <c r="J25" i="3"/>
  <c r="K25" i="3"/>
  <c r="L25" i="3"/>
  <c r="H26" i="3"/>
  <c r="I26" i="3"/>
  <c r="J26" i="3"/>
  <c r="K26" i="3"/>
  <c r="L26" i="3"/>
  <c r="H27" i="3"/>
  <c r="I27" i="3"/>
  <c r="J27" i="3"/>
  <c r="K27" i="3"/>
  <c r="L27" i="3"/>
  <c r="H28" i="3"/>
  <c r="I28" i="3"/>
  <c r="J28" i="3"/>
  <c r="K28" i="3"/>
  <c r="L28" i="3"/>
  <c r="H29" i="3"/>
  <c r="I29" i="3"/>
  <c r="J29" i="3"/>
  <c r="K29" i="3"/>
  <c r="L29" i="3"/>
  <c r="H30" i="3"/>
  <c r="I30" i="3"/>
  <c r="J30" i="3"/>
  <c r="K30" i="3"/>
  <c r="L30" i="3"/>
  <c r="H31" i="3"/>
  <c r="I31" i="3"/>
  <c r="J31" i="3"/>
  <c r="K31" i="3"/>
  <c r="L31" i="3"/>
  <c r="H32" i="3"/>
  <c r="I32" i="3"/>
  <c r="J32" i="3"/>
  <c r="K32" i="3"/>
  <c r="L32" i="3"/>
  <c r="H33" i="3"/>
  <c r="I33" i="3"/>
  <c r="J33" i="3"/>
  <c r="K33" i="3"/>
  <c r="L33" i="3"/>
  <c r="H34" i="3"/>
  <c r="I34" i="3"/>
  <c r="J34" i="3"/>
  <c r="K34" i="3"/>
  <c r="L34" i="3"/>
  <c r="H35" i="3"/>
  <c r="I35" i="3"/>
  <c r="J35" i="3"/>
  <c r="K35" i="3"/>
  <c r="L35" i="3"/>
  <c r="H36" i="3"/>
  <c r="I36" i="3"/>
  <c r="J36" i="3"/>
  <c r="K36" i="3"/>
  <c r="L36" i="3"/>
  <c r="H37" i="3"/>
  <c r="I37" i="3"/>
  <c r="J37" i="3"/>
  <c r="K37" i="3"/>
  <c r="L37" i="3"/>
  <c r="H38" i="3"/>
  <c r="I38" i="3"/>
  <c r="J38" i="3"/>
  <c r="K38" i="3"/>
  <c r="L38" i="3"/>
  <c r="H39" i="3"/>
  <c r="I39" i="3"/>
  <c r="J39" i="3"/>
  <c r="K39" i="3"/>
  <c r="L39" i="3"/>
  <c r="H40" i="3"/>
  <c r="I40" i="3"/>
  <c r="J40" i="3"/>
  <c r="K40" i="3"/>
  <c r="L40" i="3"/>
  <c r="H41" i="3"/>
  <c r="I41" i="3"/>
  <c r="J41" i="3"/>
  <c r="K41" i="3"/>
  <c r="L41" i="3"/>
  <c r="H42" i="3"/>
  <c r="I42" i="3"/>
  <c r="J42" i="3"/>
  <c r="K42" i="3"/>
  <c r="L42" i="3"/>
  <c r="H43" i="3"/>
  <c r="I43" i="3"/>
  <c r="J43" i="3"/>
  <c r="K43" i="3"/>
  <c r="L43" i="3"/>
  <c r="H44" i="3"/>
  <c r="I44" i="3"/>
  <c r="J44" i="3"/>
  <c r="K44" i="3"/>
  <c r="L44" i="3"/>
  <c r="H45" i="3"/>
  <c r="I45" i="3"/>
  <c r="J45" i="3"/>
  <c r="K45" i="3"/>
  <c r="L45" i="3"/>
  <c r="H46" i="3"/>
  <c r="I46" i="3"/>
  <c r="J46" i="3"/>
  <c r="K46" i="3"/>
  <c r="L46" i="3"/>
  <c r="H47" i="3"/>
  <c r="I47" i="3"/>
  <c r="J47" i="3"/>
  <c r="K47" i="3"/>
  <c r="L47" i="3"/>
  <c r="H48" i="3"/>
  <c r="I48" i="3"/>
  <c r="J48" i="3"/>
  <c r="K48" i="3"/>
  <c r="L48" i="3"/>
  <c r="H49" i="3"/>
  <c r="I49" i="3"/>
  <c r="J49" i="3"/>
  <c r="K49" i="3"/>
  <c r="L49" i="3"/>
  <c r="H50" i="3"/>
  <c r="I50" i="3"/>
  <c r="J50" i="3"/>
  <c r="K50" i="3"/>
  <c r="L50" i="3"/>
  <c r="H51" i="3"/>
  <c r="I51" i="3"/>
  <c r="J51" i="3"/>
  <c r="K51" i="3"/>
  <c r="L51" i="3"/>
  <c r="H52" i="3"/>
  <c r="I52" i="3"/>
  <c r="J52" i="3"/>
  <c r="K52" i="3"/>
  <c r="L52" i="3"/>
  <c r="H53" i="3"/>
  <c r="I53" i="3"/>
  <c r="J53" i="3"/>
  <c r="K53" i="3"/>
  <c r="L53" i="3"/>
  <c r="H54" i="3"/>
  <c r="I54" i="3"/>
  <c r="J54" i="3"/>
  <c r="K54" i="3"/>
  <c r="L54" i="3"/>
  <c r="H55" i="3"/>
  <c r="I55" i="3"/>
  <c r="J55" i="3"/>
  <c r="K55" i="3"/>
  <c r="L55" i="3"/>
  <c r="H56" i="3"/>
  <c r="I56" i="3"/>
  <c r="J56" i="3"/>
  <c r="K56" i="3"/>
  <c r="L56" i="3"/>
  <c r="H57" i="3"/>
  <c r="I57" i="3"/>
  <c r="J57" i="3"/>
  <c r="K57" i="3"/>
  <c r="L57" i="3"/>
  <c r="H58" i="3"/>
  <c r="I58" i="3"/>
  <c r="J58" i="3"/>
  <c r="K58" i="3"/>
  <c r="L58" i="3"/>
  <c r="H59" i="3"/>
  <c r="I59" i="3"/>
  <c r="J59" i="3"/>
  <c r="K59" i="3"/>
  <c r="L59" i="3"/>
  <c r="H60" i="3"/>
  <c r="I60" i="3"/>
  <c r="J60" i="3"/>
  <c r="K60" i="3"/>
  <c r="L60" i="3"/>
  <c r="H61" i="3"/>
  <c r="I61" i="3"/>
  <c r="J61" i="3"/>
  <c r="K61" i="3"/>
  <c r="L61" i="3"/>
  <c r="H62" i="3"/>
  <c r="I62" i="3"/>
  <c r="J62" i="3"/>
  <c r="K62" i="3"/>
  <c r="L62" i="3"/>
  <c r="H63" i="3"/>
  <c r="I63" i="3"/>
  <c r="J63" i="3"/>
  <c r="K63" i="3"/>
  <c r="L63" i="3"/>
  <c r="H64" i="3"/>
  <c r="I64" i="3"/>
  <c r="J64" i="3"/>
  <c r="K64" i="3"/>
  <c r="L64" i="3"/>
  <c r="H65" i="3"/>
  <c r="I65" i="3"/>
  <c r="J65" i="3"/>
  <c r="K65" i="3"/>
  <c r="L65" i="3"/>
  <c r="H66" i="3"/>
  <c r="I66" i="3"/>
  <c r="J66" i="3"/>
  <c r="K66" i="3"/>
  <c r="L66" i="3"/>
  <c r="H67" i="3"/>
  <c r="I67" i="3"/>
  <c r="J67" i="3"/>
  <c r="K67" i="3"/>
  <c r="L67" i="3"/>
  <c r="H68" i="3"/>
  <c r="I68" i="3"/>
  <c r="J68" i="3"/>
  <c r="K68" i="3"/>
  <c r="L68" i="3"/>
  <c r="H69" i="3"/>
  <c r="I69" i="3"/>
  <c r="J69" i="3"/>
  <c r="K69" i="3"/>
  <c r="L69" i="3"/>
  <c r="H70" i="3"/>
  <c r="I70" i="3"/>
  <c r="J70" i="3"/>
  <c r="K70" i="3"/>
  <c r="L70" i="3"/>
  <c r="H71" i="3"/>
  <c r="I71" i="3"/>
  <c r="J71" i="3"/>
  <c r="K71" i="3"/>
  <c r="L71" i="3"/>
  <c r="H72" i="3"/>
  <c r="I72" i="3"/>
  <c r="J72" i="3"/>
  <c r="K72" i="3"/>
  <c r="L72" i="3"/>
  <c r="H73" i="3"/>
  <c r="I73" i="3"/>
  <c r="J73" i="3"/>
  <c r="K73" i="3"/>
  <c r="L73" i="3"/>
  <c r="H74" i="3"/>
  <c r="I74" i="3"/>
  <c r="J74" i="3"/>
  <c r="K74" i="3"/>
  <c r="L74" i="3"/>
  <c r="H75" i="3"/>
  <c r="I75" i="3"/>
  <c r="J75" i="3"/>
  <c r="K75" i="3"/>
  <c r="L75" i="3"/>
  <c r="H76" i="3"/>
  <c r="I76" i="3"/>
  <c r="J76" i="3"/>
  <c r="K76" i="3"/>
  <c r="L76" i="3"/>
  <c r="H77" i="3"/>
  <c r="I77" i="3"/>
  <c r="J77" i="3"/>
  <c r="K77" i="3"/>
  <c r="L77" i="3"/>
  <c r="H78" i="3"/>
  <c r="I78" i="3"/>
  <c r="J78" i="3"/>
  <c r="K78" i="3"/>
  <c r="L78" i="3"/>
  <c r="H79" i="3"/>
  <c r="I79" i="3"/>
  <c r="J79" i="3"/>
  <c r="K79" i="3"/>
  <c r="L79" i="3"/>
  <c r="H80" i="3"/>
  <c r="I80" i="3"/>
  <c r="J80" i="3"/>
  <c r="K80" i="3"/>
  <c r="L80" i="3"/>
  <c r="H81" i="3"/>
  <c r="I81" i="3"/>
  <c r="J81" i="3"/>
  <c r="K81" i="3"/>
  <c r="L81" i="3"/>
  <c r="H82" i="3"/>
  <c r="I82" i="3"/>
  <c r="J82" i="3"/>
  <c r="K82" i="3"/>
  <c r="L82" i="3"/>
  <c r="H83" i="3"/>
  <c r="I83" i="3"/>
  <c r="J83" i="3"/>
  <c r="K83" i="3"/>
  <c r="L83" i="3"/>
  <c r="H84" i="3"/>
  <c r="I84" i="3"/>
  <c r="J84" i="3"/>
  <c r="K84" i="3"/>
  <c r="L84" i="3"/>
  <c r="H85" i="3"/>
  <c r="I85" i="3"/>
  <c r="J85" i="3"/>
  <c r="K85" i="3"/>
  <c r="L85" i="3"/>
  <c r="H86" i="3"/>
  <c r="I86" i="3"/>
  <c r="J86" i="3"/>
  <c r="K86" i="3"/>
  <c r="L86" i="3"/>
  <c r="H87" i="3"/>
  <c r="I87" i="3"/>
  <c r="J87" i="3"/>
  <c r="K87" i="3"/>
  <c r="L87" i="3"/>
  <c r="H88" i="3"/>
  <c r="I88" i="3"/>
  <c r="J88" i="3"/>
  <c r="K88" i="3"/>
  <c r="L88" i="3"/>
  <c r="H89" i="3"/>
  <c r="I89" i="3"/>
  <c r="J89" i="3"/>
  <c r="K89" i="3"/>
  <c r="L89" i="3"/>
  <c r="H90" i="3"/>
  <c r="I90" i="3"/>
  <c r="J90" i="3"/>
  <c r="K90" i="3"/>
  <c r="L90" i="3"/>
  <c r="H91" i="3"/>
  <c r="I91" i="3"/>
  <c r="J91" i="3"/>
  <c r="K91" i="3"/>
  <c r="L91" i="3"/>
  <c r="H92" i="3"/>
  <c r="I92" i="3"/>
  <c r="J92" i="3"/>
  <c r="K92" i="3"/>
  <c r="L92" i="3"/>
  <c r="H93" i="3"/>
  <c r="I93" i="3"/>
  <c r="J93" i="3"/>
  <c r="K93" i="3"/>
  <c r="L93" i="3"/>
  <c r="H94" i="3"/>
  <c r="I94" i="3"/>
  <c r="J94" i="3"/>
  <c r="K94" i="3"/>
  <c r="L94" i="3"/>
  <c r="H95" i="3"/>
  <c r="I95" i="3"/>
  <c r="J95" i="3"/>
  <c r="K95" i="3"/>
  <c r="L95" i="3"/>
  <c r="H96" i="3"/>
  <c r="I96" i="3"/>
  <c r="J96" i="3"/>
  <c r="K96" i="3"/>
  <c r="L96" i="3"/>
  <c r="H97" i="3"/>
  <c r="I97" i="3"/>
  <c r="J97" i="3"/>
  <c r="K97" i="3"/>
  <c r="L97" i="3"/>
  <c r="H98" i="3"/>
  <c r="I98" i="3"/>
  <c r="J98" i="3"/>
  <c r="K98" i="3"/>
  <c r="L98" i="3"/>
  <c r="H99" i="3"/>
  <c r="I99" i="3"/>
  <c r="J99" i="3"/>
  <c r="K99" i="3"/>
  <c r="L99" i="3"/>
  <c r="H100" i="3"/>
  <c r="I100" i="3"/>
  <c r="J100" i="3"/>
  <c r="K100" i="3"/>
  <c r="L100" i="3"/>
  <c r="H101" i="3"/>
  <c r="I101" i="3"/>
  <c r="J101" i="3"/>
  <c r="K101" i="3"/>
  <c r="L101" i="3"/>
  <c r="H102" i="3"/>
  <c r="I102" i="3"/>
  <c r="J102" i="3"/>
  <c r="K102" i="3"/>
  <c r="L102" i="3"/>
  <c r="H103" i="3"/>
  <c r="I103" i="3"/>
  <c r="J103" i="3"/>
  <c r="K103" i="3"/>
  <c r="L103" i="3"/>
  <c r="H104" i="3"/>
  <c r="I104" i="3"/>
  <c r="J104" i="3"/>
  <c r="K104" i="3"/>
  <c r="L104" i="3"/>
  <c r="H105" i="3"/>
  <c r="I105" i="3"/>
  <c r="J105" i="3"/>
  <c r="K105" i="3"/>
  <c r="L105" i="3"/>
  <c r="H106" i="3"/>
  <c r="I106" i="3"/>
  <c r="J106" i="3"/>
  <c r="K106" i="3"/>
  <c r="L106" i="3"/>
  <c r="H107" i="3"/>
  <c r="I107" i="3"/>
  <c r="J107" i="3"/>
  <c r="K107" i="3"/>
  <c r="L107" i="3"/>
  <c r="H108" i="3"/>
  <c r="I108" i="3"/>
  <c r="J108" i="3"/>
  <c r="K108" i="3"/>
  <c r="L108" i="3"/>
  <c r="H109" i="3"/>
  <c r="I109" i="3"/>
  <c r="J109" i="3"/>
  <c r="K109" i="3"/>
  <c r="L109" i="3"/>
  <c r="H110" i="3"/>
  <c r="I110" i="3"/>
  <c r="J110" i="3"/>
  <c r="K110" i="3"/>
  <c r="L110" i="3"/>
  <c r="H111" i="3"/>
  <c r="I111" i="3"/>
  <c r="J111" i="3"/>
  <c r="K111" i="3"/>
  <c r="L111" i="3"/>
  <c r="H112" i="3"/>
  <c r="I112" i="3"/>
  <c r="J112" i="3"/>
  <c r="K112" i="3"/>
  <c r="L112" i="3"/>
  <c r="H113" i="3"/>
  <c r="I113" i="3"/>
  <c r="J113" i="3"/>
  <c r="K113" i="3"/>
  <c r="L113" i="3"/>
  <c r="H114" i="3"/>
  <c r="I114" i="3"/>
  <c r="J114" i="3"/>
  <c r="K114" i="3"/>
  <c r="L114" i="3"/>
  <c r="H115" i="3"/>
  <c r="I115" i="3"/>
  <c r="J115" i="3"/>
  <c r="K115" i="3"/>
  <c r="L115" i="3"/>
  <c r="H116" i="3"/>
  <c r="I116" i="3"/>
  <c r="J116" i="3"/>
  <c r="K116" i="3"/>
  <c r="L116" i="3"/>
  <c r="H117" i="3"/>
  <c r="I117" i="3"/>
  <c r="J117" i="3"/>
  <c r="K117" i="3"/>
  <c r="L117" i="3"/>
  <c r="H118" i="3"/>
  <c r="I118" i="3"/>
  <c r="J118" i="3"/>
  <c r="K118" i="3"/>
  <c r="L118" i="3"/>
  <c r="H119" i="3"/>
  <c r="I119" i="3"/>
  <c r="J119" i="3"/>
  <c r="K119" i="3"/>
  <c r="L119" i="3"/>
  <c r="H120" i="3"/>
  <c r="I120" i="3"/>
  <c r="J120" i="3"/>
  <c r="K120" i="3"/>
  <c r="L120" i="3"/>
  <c r="H121" i="3"/>
  <c r="I121" i="3"/>
  <c r="J121" i="3"/>
  <c r="K121" i="3"/>
  <c r="L121" i="3"/>
  <c r="H122" i="3"/>
  <c r="I122" i="3"/>
  <c r="J122" i="3"/>
  <c r="K122" i="3"/>
  <c r="L122" i="3"/>
  <c r="H123" i="3"/>
  <c r="I123" i="3"/>
  <c r="J123" i="3"/>
  <c r="K123" i="3"/>
  <c r="L123" i="3"/>
  <c r="H124" i="3"/>
  <c r="I124" i="3"/>
  <c r="J124" i="3"/>
  <c r="K124" i="3"/>
  <c r="L124" i="3"/>
  <c r="H125" i="3"/>
  <c r="I125" i="3"/>
  <c r="J125" i="3"/>
  <c r="K125" i="3"/>
  <c r="L125" i="3"/>
  <c r="H126" i="3"/>
  <c r="I126" i="3"/>
  <c r="J126" i="3"/>
  <c r="K126" i="3"/>
  <c r="L126" i="3"/>
  <c r="H127" i="3"/>
  <c r="I127" i="3"/>
  <c r="J127" i="3"/>
  <c r="K127" i="3"/>
  <c r="L127" i="3"/>
  <c r="H128" i="3"/>
  <c r="I128" i="3"/>
  <c r="J128" i="3"/>
  <c r="K128" i="3"/>
  <c r="L128" i="3"/>
  <c r="L4" i="3"/>
  <c r="H4" i="3"/>
  <c r="I4" i="3"/>
  <c r="J4" i="3"/>
  <c r="K4" i="3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4" i="1"/>
  <c r="AW22" i="1"/>
  <c r="AW21" i="1"/>
  <c r="AW6" i="1"/>
  <c r="AW7" i="1"/>
  <c r="AW8" i="1"/>
  <c r="AW10" i="1"/>
  <c r="AW11" i="1"/>
  <c r="AW12" i="1"/>
  <c r="AW13" i="1"/>
  <c r="AW14" i="1"/>
  <c r="AW15" i="1"/>
  <c r="AW16" i="1"/>
  <c r="AW17" i="1"/>
  <c r="AW18" i="1"/>
  <c r="AW19" i="1"/>
  <c r="AW20" i="1"/>
  <c r="AW23" i="1"/>
  <c r="AW25" i="1"/>
  <c r="AW26" i="1"/>
  <c r="AW27" i="1"/>
  <c r="AW5" i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AD23" i="1"/>
  <c r="AD24" i="1"/>
  <c r="AD25" i="1"/>
  <c r="AD26" i="1"/>
  <c r="AD27" i="1"/>
  <c r="AD28" i="1"/>
  <c r="AC23" i="1"/>
  <c r="AC24" i="1"/>
  <c r="AC25" i="1"/>
  <c r="AC26" i="1"/>
  <c r="AC27" i="1"/>
  <c r="AC28" i="1"/>
  <c r="W23" i="1"/>
  <c r="V23" i="1"/>
  <c r="U23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 s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 s="1"/>
  <c r="Z106" i="1"/>
  <c r="Y106" i="1" s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 s="1"/>
  <c r="Z105" i="1"/>
  <c r="Y105" i="1" s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 s="1"/>
  <c r="Z104" i="1"/>
  <c r="Y104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 s="1"/>
  <c r="Z103" i="1"/>
  <c r="Y103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 s="1"/>
  <c r="Z102" i="1"/>
  <c r="Y102" i="1" s="1"/>
  <c r="AP101" i="1"/>
  <c r="AO101" i="1"/>
  <c r="AN101" i="1"/>
  <c r="AM101" i="1"/>
  <c r="AL101" i="1"/>
  <c r="AK101" i="1"/>
  <c r="AJ101" i="1"/>
  <c r="AI101" i="1"/>
  <c r="AH101" i="1"/>
  <c r="AG101" i="1"/>
  <c r="AE101" i="1"/>
  <c r="AF101" i="1"/>
  <c r="AD101" i="1"/>
  <c r="AC101" i="1"/>
  <c r="AB101" i="1"/>
  <c r="AA101" i="1" s="1"/>
  <c r="Z101" i="1"/>
  <c r="Y101" i="1"/>
  <c r="AP100" i="1"/>
  <c r="AO100" i="1"/>
  <c r="AN100" i="1"/>
  <c r="AM100" i="1"/>
  <c r="AL100" i="1"/>
  <c r="AK100" i="1"/>
  <c r="AJ100" i="1"/>
  <c r="AI100" i="1"/>
  <c r="AH100" i="1"/>
  <c r="AG100" i="1"/>
  <c r="AF100" i="1"/>
  <c r="AR100" i="1" s="1"/>
  <c r="AE100" i="1"/>
  <c r="AD100" i="1"/>
  <c r="AC100" i="1"/>
  <c r="AB100" i="1"/>
  <c r="AA100" i="1"/>
  <c r="Z100" i="1"/>
  <c r="Y100" i="1" s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 s="1"/>
  <c r="Z99" i="1"/>
  <c r="Y99" i="1" s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 s="1"/>
  <c r="Z98" i="1"/>
  <c r="Y98" i="1" s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 s="1"/>
  <c r="Z97" i="1"/>
  <c r="Y97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 s="1"/>
  <c r="Z96" i="1"/>
  <c r="Y96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 s="1"/>
  <c r="AP94" i="1"/>
  <c r="AO94" i="1"/>
  <c r="AN94" i="1"/>
  <c r="AM94" i="1"/>
  <c r="AL94" i="1"/>
  <c r="AK94" i="1"/>
  <c r="AJ94" i="1"/>
  <c r="AI94" i="1"/>
  <c r="AH94" i="1"/>
  <c r="AG94" i="1"/>
  <c r="AE94" i="1"/>
  <c r="AF94" i="1"/>
  <c r="AD94" i="1"/>
  <c r="AC94" i="1"/>
  <c r="AB94" i="1"/>
  <c r="AA94" i="1" s="1"/>
  <c r="Z94" i="1"/>
  <c r="Y94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 s="1"/>
  <c r="AP92" i="1"/>
  <c r="AO92" i="1"/>
  <c r="AN92" i="1"/>
  <c r="AM92" i="1"/>
  <c r="AL92" i="1"/>
  <c r="AK92" i="1"/>
  <c r="AJ92" i="1"/>
  <c r="AI92" i="1"/>
  <c r="AH92" i="1"/>
  <c r="AG92" i="1"/>
  <c r="AE92" i="1"/>
  <c r="AF92" i="1"/>
  <c r="AD92" i="1"/>
  <c r="AC92" i="1"/>
  <c r="AB92" i="1"/>
  <c r="AA92" i="1"/>
  <c r="Z92" i="1"/>
  <c r="Y92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 s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AP88" i="1"/>
  <c r="AO88" i="1"/>
  <c r="AN88" i="1"/>
  <c r="AM88" i="1"/>
  <c r="AL88" i="1"/>
  <c r="AK88" i="1"/>
  <c r="AJ88" i="1"/>
  <c r="AI88" i="1"/>
  <c r="AH88" i="1"/>
  <c r="AE88" i="1"/>
  <c r="AF88" i="1"/>
  <c r="AG88" i="1"/>
  <c r="AD88" i="1"/>
  <c r="AC88" i="1"/>
  <c r="AB88" i="1"/>
  <c r="AA88" i="1"/>
  <c r="Z88" i="1"/>
  <c r="Y88" i="1"/>
  <c r="AP87" i="1"/>
  <c r="AO87" i="1"/>
  <c r="AN87" i="1"/>
  <c r="AM87" i="1"/>
  <c r="AL87" i="1"/>
  <c r="AK87" i="1"/>
  <c r="AJ87" i="1"/>
  <c r="AI87" i="1"/>
  <c r="AH87" i="1"/>
  <c r="AG87" i="1"/>
  <c r="AE87" i="1"/>
  <c r="AF87" i="1"/>
  <c r="AD87" i="1"/>
  <c r="AC87" i="1"/>
  <c r="AB87" i="1"/>
  <c r="AA87" i="1"/>
  <c r="Z87" i="1"/>
  <c r="Y87" i="1" s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 s="1"/>
  <c r="Z86" i="1"/>
  <c r="Y86" i="1"/>
  <c r="AP85" i="1"/>
  <c r="AO85" i="1"/>
  <c r="AN85" i="1"/>
  <c r="AM85" i="1"/>
  <c r="AL85" i="1"/>
  <c r="AK85" i="1"/>
  <c r="AJ85" i="1"/>
  <c r="AI85" i="1"/>
  <c r="AH85" i="1"/>
  <c r="AG85" i="1"/>
  <c r="AE85" i="1"/>
  <c r="AF85" i="1"/>
  <c r="AD85" i="1"/>
  <c r="AC85" i="1"/>
  <c r="AB85" i="1"/>
  <c r="AA85" i="1"/>
  <c r="Z85" i="1"/>
  <c r="Y85" i="1" s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 s="1"/>
  <c r="Z84" i="1"/>
  <c r="Y84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 s="1"/>
  <c r="AP82" i="1"/>
  <c r="AO82" i="1"/>
  <c r="AN82" i="1"/>
  <c r="AM82" i="1"/>
  <c r="AL82" i="1"/>
  <c r="AK82" i="1"/>
  <c r="AJ82" i="1"/>
  <c r="AI82" i="1"/>
  <c r="AH82" i="1"/>
  <c r="AG82" i="1"/>
  <c r="AE82" i="1"/>
  <c r="AF82" i="1"/>
  <c r="AD82" i="1"/>
  <c r="AC82" i="1"/>
  <c r="AB82" i="1"/>
  <c r="AA82" i="1"/>
  <c r="Z82" i="1"/>
  <c r="Y82" i="1"/>
  <c r="AP81" i="1"/>
  <c r="AO81" i="1"/>
  <c r="AN81" i="1"/>
  <c r="AM81" i="1"/>
  <c r="AL81" i="1"/>
  <c r="AK81" i="1"/>
  <c r="AJ81" i="1"/>
  <c r="AI81" i="1"/>
  <c r="AH81" i="1"/>
  <c r="AE81" i="1"/>
  <c r="AF81" i="1"/>
  <c r="AG81" i="1"/>
  <c r="AD81" i="1"/>
  <c r="AC81" i="1"/>
  <c r="AB81" i="1"/>
  <c r="AA81" i="1" s="1"/>
  <c r="Z81" i="1"/>
  <c r="Y81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 s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 s="1"/>
  <c r="Z127" i="1"/>
  <c r="Y127" i="1"/>
  <c r="AP126" i="1"/>
  <c r="AO126" i="1"/>
  <c r="AN126" i="1"/>
  <c r="AM126" i="1"/>
  <c r="AL126" i="1"/>
  <c r="AK126" i="1"/>
  <c r="AJ126" i="1"/>
  <c r="AI126" i="1"/>
  <c r="AH126" i="1"/>
  <c r="AG126" i="1"/>
  <c r="AE126" i="1"/>
  <c r="AF126" i="1"/>
  <c r="AD126" i="1"/>
  <c r="AC126" i="1"/>
  <c r="AB126" i="1"/>
  <c r="AA126" i="1"/>
  <c r="Z126" i="1"/>
  <c r="Y126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 s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 s="1"/>
  <c r="Z124" i="1"/>
  <c r="Y124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 s="1"/>
  <c r="AP122" i="1"/>
  <c r="AO122" i="1"/>
  <c r="AN122" i="1"/>
  <c r="AM122" i="1"/>
  <c r="AL122" i="1"/>
  <c r="AK122" i="1"/>
  <c r="AJ122" i="1"/>
  <c r="AI122" i="1"/>
  <c r="AH122" i="1"/>
  <c r="AE122" i="1"/>
  <c r="AF122" i="1"/>
  <c r="AG122" i="1"/>
  <c r="AD122" i="1"/>
  <c r="AC122" i="1"/>
  <c r="AB122" i="1"/>
  <c r="AA122" i="1" s="1"/>
  <c r="Z122" i="1"/>
  <c r="Y122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 s="1"/>
  <c r="Z121" i="1"/>
  <c r="Y121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 s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 s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 s="1"/>
  <c r="Z118" i="1"/>
  <c r="Y118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 s="1"/>
  <c r="Z116" i="1"/>
  <c r="Y116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 s="1"/>
  <c r="Z115" i="1"/>
  <c r="Y115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 s="1"/>
  <c r="AP113" i="1"/>
  <c r="AO113" i="1"/>
  <c r="AN113" i="1"/>
  <c r="AM113" i="1"/>
  <c r="AL113" i="1"/>
  <c r="AK113" i="1"/>
  <c r="AJ113" i="1"/>
  <c r="AI113" i="1"/>
  <c r="AH113" i="1"/>
  <c r="AE113" i="1"/>
  <c r="AF113" i="1"/>
  <c r="AG113" i="1"/>
  <c r="AD113" i="1"/>
  <c r="AC113" i="1"/>
  <c r="AB113" i="1"/>
  <c r="AA113" i="1"/>
  <c r="Z113" i="1"/>
  <c r="Y113" i="1" s="1"/>
  <c r="AP112" i="1"/>
  <c r="AO112" i="1"/>
  <c r="AN112" i="1"/>
  <c r="AM112" i="1"/>
  <c r="AL112" i="1"/>
  <c r="AK112" i="1"/>
  <c r="AJ112" i="1"/>
  <c r="AI112" i="1"/>
  <c r="AH112" i="1"/>
  <c r="AG112" i="1"/>
  <c r="AR112" i="1" s="1"/>
  <c r="AF112" i="1"/>
  <c r="AE112" i="1"/>
  <c r="AD112" i="1"/>
  <c r="AC112" i="1"/>
  <c r="AB112" i="1"/>
  <c r="AA112" i="1" s="1"/>
  <c r="Z112" i="1"/>
  <c r="Y112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 s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 s="1"/>
  <c r="Z110" i="1"/>
  <c r="Y110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 s="1"/>
  <c r="Z109" i="1"/>
  <c r="Y109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 s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 s="1"/>
  <c r="Z80" i="1"/>
  <c r="Y80" i="1"/>
  <c r="AP79" i="1"/>
  <c r="AO79" i="1"/>
  <c r="AN79" i="1"/>
  <c r="AM79" i="1"/>
  <c r="AL79" i="1"/>
  <c r="AK79" i="1"/>
  <c r="AJ79" i="1"/>
  <c r="AI79" i="1"/>
  <c r="AH79" i="1"/>
  <c r="AG79" i="1"/>
  <c r="AE79" i="1"/>
  <c r="AF79" i="1"/>
  <c r="AR79" i="1" s="1"/>
  <c r="AD79" i="1"/>
  <c r="AC79" i="1"/>
  <c r="AB79" i="1"/>
  <c r="AA79" i="1"/>
  <c r="Z79" i="1"/>
  <c r="Y79" i="1" s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AP76" i="1"/>
  <c r="AO76" i="1"/>
  <c r="AN76" i="1"/>
  <c r="AM76" i="1"/>
  <c r="AL76" i="1"/>
  <c r="AK76" i="1"/>
  <c r="AJ76" i="1"/>
  <c r="AI76" i="1"/>
  <c r="AH76" i="1"/>
  <c r="AE76" i="1"/>
  <c r="AF76" i="1"/>
  <c r="AG76" i="1"/>
  <c r="AD76" i="1"/>
  <c r="AC76" i="1"/>
  <c r="AB76" i="1"/>
  <c r="AA76" i="1"/>
  <c r="Z76" i="1"/>
  <c r="Y76" i="1" s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 s="1"/>
  <c r="Z75" i="1"/>
  <c r="Y75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 s="1"/>
  <c r="AP150" i="1"/>
  <c r="AO150" i="1"/>
  <c r="AN150" i="1"/>
  <c r="AM150" i="1"/>
  <c r="AL150" i="1"/>
  <c r="AK150" i="1"/>
  <c r="AJ150" i="1"/>
  <c r="AI150" i="1"/>
  <c r="AH150" i="1"/>
  <c r="AG150" i="1"/>
  <c r="AE150" i="1"/>
  <c r="AF150" i="1"/>
  <c r="AD150" i="1"/>
  <c r="AC150" i="1"/>
  <c r="AB150" i="1"/>
  <c r="AA150" i="1" s="1"/>
  <c r="Z150" i="1"/>
  <c r="Y150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 s="1"/>
  <c r="Z149" i="1"/>
  <c r="Y149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 s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 s="1"/>
  <c r="Z147" i="1"/>
  <c r="Y147" i="1"/>
  <c r="AP146" i="1"/>
  <c r="AO146" i="1"/>
  <c r="AN146" i="1"/>
  <c r="AM146" i="1"/>
  <c r="AL146" i="1"/>
  <c r="AK146" i="1"/>
  <c r="AJ146" i="1"/>
  <c r="AI146" i="1"/>
  <c r="AH146" i="1"/>
  <c r="AG146" i="1"/>
  <c r="AE146" i="1"/>
  <c r="AF146" i="1"/>
  <c r="AD146" i="1"/>
  <c r="AC146" i="1"/>
  <c r="AB146" i="1"/>
  <c r="AA146" i="1"/>
  <c r="Z146" i="1"/>
  <c r="Y146" i="1" s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AP144" i="1"/>
  <c r="AO144" i="1"/>
  <c r="AN144" i="1"/>
  <c r="AM144" i="1"/>
  <c r="AL144" i="1"/>
  <c r="AK144" i="1"/>
  <c r="AJ144" i="1"/>
  <c r="AI144" i="1"/>
  <c r="AH144" i="1"/>
  <c r="AG144" i="1"/>
  <c r="AE144" i="1"/>
  <c r="AF144" i="1"/>
  <c r="AD144" i="1"/>
  <c r="AC144" i="1"/>
  <c r="AB144" i="1"/>
  <c r="AA144" i="1"/>
  <c r="Z144" i="1"/>
  <c r="Y144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 s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 s="1"/>
  <c r="Z141" i="1"/>
  <c r="Y141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 s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AP138" i="1"/>
  <c r="AO138" i="1"/>
  <c r="AN138" i="1"/>
  <c r="AM138" i="1"/>
  <c r="AL138" i="1"/>
  <c r="AK138" i="1"/>
  <c r="AJ138" i="1"/>
  <c r="AI138" i="1"/>
  <c r="AH138" i="1"/>
  <c r="AG138" i="1"/>
  <c r="AE138" i="1"/>
  <c r="AF138" i="1"/>
  <c r="AD138" i="1"/>
  <c r="AC138" i="1"/>
  <c r="AB138" i="1"/>
  <c r="AA138" i="1" s="1"/>
  <c r="Z138" i="1"/>
  <c r="Y138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 s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 s="1"/>
  <c r="Z136" i="1"/>
  <c r="Y136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 s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 s="1"/>
  <c r="Z133" i="1"/>
  <c r="Y133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AP131" i="1"/>
  <c r="AO131" i="1"/>
  <c r="AN131" i="1"/>
  <c r="AM131" i="1"/>
  <c r="AL131" i="1"/>
  <c r="AK131" i="1"/>
  <c r="AJ131" i="1"/>
  <c r="AI131" i="1"/>
  <c r="AH131" i="1"/>
  <c r="AE131" i="1"/>
  <c r="AF131" i="1"/>
  <c r="AG131" i="1"/>
  <c r="AD131" i="1"/>
  <c r="AC131" i="1"/>
  <c r="AB131" i="1"/>
  <c r="AA131" i="1"/>
  <c r="Z131" i="1"/>
  <c r="Y131" i="1" s="1"/>
  <c r="AP130" i="1"/>
  <c r="AO130" i="1"/>
  <c r="AN130" i="1"/>
  <c r="AM130" i="1"/>
  <c r="AL130" i="1"/>
  <c r="AK130" i="1"/>
  <c r="AJ130" i="1"/>
  <c r="AI130" i="1"/>
  <c r="AH130" i="1"/>
  <c r="AG130" i="1"/>
  <c r="AE130" i="1"/>
  <c r="AF130" i="1"/>
  <c r="AD130" i="1"/>
  <c r="AC130" i="1"/>
  <c r="AB130" i="1"/>
  <c r="AA130" i="1"/>
  <c r="Z130" i="1"/>
  <c r="Y130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 s="1"/>
  <c r="AP72" i="1"/>
  <c r="AO72" i="1"/>
  <c r="AN72" i="1"/>
  <c r="AM72" i="1"/>
  <c r="AL72" i="1"/>
  <c r="AK72" i="1"/>
  <c r="AJ72" i="1"/>
  <c r="AI72" i="1"/>
  <c r="AH72" i="1"/>
  <c r="AG72" i="1"/>
  <c r="AE72" i="1"/>
  <c r="AF72" i="1"/>
  <c r="AD72" i="1"/>
  <c r="AC72" i="1"/>
  <c r="AB72" i="1"/>
  <c r="AA72" i="1"/>
  <c r="Z72" i="1"/>
  <c r="Y72" i="1"/>
  <c r="AP71" i="1"/>
  <c r="AO71" i="1"/>
  <c r="AN71" i="1"/>
  <c r="AM71" i="1"/>
  <c r="AL71" i="1"/>
  <c r="AK71" i="1"/>
  <c r="AJ71" i="1"/>
  <c r="AI71" i="1"/>
  <c r="AH71" i="1"/>
  <c r="AG71" i="1"/>
  <c r="AE71" i="1"/>
  <c r="AF71" i="1"/>
  <c r="AD71" i="1"/>
  <c r="AC71" i="1"/>
  <c r="AB71" i="1"/>
  <c r="AA71" i="1"/>
  <c r="Z71" i="1"/>
  <c r="Y71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 s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 s="1"/>
  <c r="Z68" i="1"/>
  <c r="Y68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 s="1"/>
  <c r="AP66" i="1"/>
  <c r="AO66" i="1"/>
  <c r="AN66" i="1"/>
  <c r="AM66" i="1"/>
  <c r="AL66" i="1"/>
  <c r="AK66" i="1"/>
  <c r="AJ66" i="1"/>
  <c r="AI66" i="1"/>
  <c r="AH66" i="1"/>
  <c r="AG66" i="1"/>
  <c r="AE66" i="1"/>
  <c r="AF66" i="1"/>
  <c r="AD66" i="1"/>
  <c r="AC66" i="1"/>
  <c r="AB66" i="1"/>
  <c r="AA66" i="1"/>
  <c r="Z66" i="1"/>
  <c r="Y66" i="1"/>
  <c r="AP65" i="1"/>
  <c r="AO65" i="1"/>
  <c r="AN65" i="1"/>
  <c r="AM65" i="1"/>
  <c r="AL65" i="1"/>
  <c r="AK65" i="1"/>
  <c r="AJ65" i="1"/>
  <c r="AI65" i="1"/>
  <c r="AH65" i="1"/>
  <c r="AG65" i="1"/>
  <c r="AE65" i="1"/>
  <c r="AF65" i="1"/>
  <c r="AD65" i="1"/>
  <c r="AC65" i="1"/>
  <c r="AB65" i="1"/>
  <c r="AA65" i="1" s="1"/>
  <c r="Z65" i="1"/>
  <c r="Y65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 s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 s="1"/>
  <c r="Z63" i="1"/>
  <c r="Y63" i="1"/>
  <c r="AP62" i="1"/>
  <c r="AO62" i="1"/>
  <c r="AN62" i="1"/>
  <c r="AM62" i="1"/>
  <c r="AL62" i="1"/>
  <c r="AK62" i="1"/>
  <c r="AJ62" i="1"/>
  <c r="AI62" i="1"/>
  <c r="AH62" i="1"/>
  <c r="AG62" i="1"/>
  <c r="AE62" i="1"/>
  <c r="AF62" i="1"/>
  <c r="AD62" i="1"/>
  <c r="AC62" i="1"/>
  <c r="AB62" i="1"/>
  <c r="AA62" i="1"/>
  <c r="Z62" i="1"/>
  <c r="Y62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 s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 s="1"/>
  <c r="Z60" i="1"/>
  <c r="Y60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 s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 s="1"/>
  <c r="Z57" i="1"/>
  <c r="Y57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 s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 s="1"/>
  <c r="Z54" i="1"/>
  <c r="Y54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 s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 s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 s="1"/>
  <c r="Z51" i="1"/>
  <c r="Y51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AP49" i="1"/>
  <c r="AO49" i="1"/>
  <c r="AN49" i="1"/>
  <c r="AM49" i="1"/>
  <c r="AL49" i="1"/>
  <c r="AK49" i="1"/>
  <c r="AJ49" i="1"/>
  <c r="AI49" i="1"/>
  <c r="AH49" i="1"/>
  <c r="AG49" i="1"/>
  <c r="AE49" i="1"/>
  <c r="AF49" i="1"/>
  <c r="AD49" i="1"/>
  <c r="AC49" i="1"/>
  <c r="AB49" i="1"/>
  <c r="AA49" i="1" s="1"/>
  <c r="Z49" i="1"/>
  <c r="Y49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 s="1"/>
  <c r="Z48" i="1"/>
  <c r="Y48" i="1"/>
  <c r="AP47" i="1"/>
  <c r="AO47" i="1"/>
  <c r="AN47" i="1"/>
  <c r="AM47" i="1"/>
  <c r="AL47" i="1"/>
  <c r="AK47" i="1"/>
  <c r="AJ47" i="1"/>
  <c r="AI47" i="1"/>
  <c r="AH47" i="1"/>
  <c r="AG47" i="1"/>
  <c r="AE47" i="1"/>
  <c r="AF47" i="1"/>
  <c r="AD47" i="1"/>
  <c r="AC47" i="1"/>
  <c r="AB47" i="1"/>
  <c r="AA47" i="1"/>
  <c r="Z47" i="1"/>
  <c r="Y47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 s="1"/>
  <c r="Z46" i="1"/>
  <c r="Y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 s="1"/>
  <c r="Z45" i="1"/>
  <c r="Y45" i="1"/>
  <c r="AP44" i="1"/>
  <c r="AO44" i="1"/>
  <c r="AN44" i="1"/>
  <c r="AM44" i="1"/>
  <c r="AL44" i="1"/>
  <c r="AK44" i="1"/>
  <c r="AJ44" i="1"/>
  <c r="AI44" i="1"/>
  <c r="AH44" i="1"/>
  <c r="AG44" i="1"/>
  <c r="AE44" i="1"/>
  <c r="AF44" i="1"/>
  <c r="AD44" i="1"/>
  <c r="AC44" i="1"/>
  <c r="AB44" i="1"/>
  <c r="AA44" i="1"/>
  <c r="Z44" i="1"/>
  <c r="Y44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AP42" i="1"/>
  <c r="AO42" i="1"/>
  <c r="AN42" i="1"/>
  <c r="AM42" i="1"/>
  <c r="AL42" i="1"/>
  <c r="AK42" i="1"/>
  <c r="AJ42" i="1"/>
  <c r="AI42" i="1"/>
  <c r="AH42" i="1"/>
  <c r="AG42" i="1"/>
  <c r="AE42" i="1"/>
  <c r="AF42" i="1"/>
  <c r="AD42" i="1"/>
  <c r="AC42" i="1"/>
  <c r="AB42" i="1"/>
  <c r="AA42" i="1"/>
  <c r="Z42" i="1"/>
  <c r="Y42" i="1" s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AP39" i="1"/>
  <c r="AO39" i="1"/>
  <c r="AN39" i="1"/>
  <c r="AM39" i="1"/>
  <c r="AL39" i="1"/>
  <c r="AK39" i="1"/>
  <c r="AJ39" i="1"/>
  <c r="AI39" i="1"/>
  <c r="AH39" i="1"/>
  <c r="AG39" i="1"/>
  <c r="AE39" i="1"/>
  <c r="AF39" i="1"/>
  <c r="AD39" i="1"/>
  <c r="AC39" i="1"/>
  <c r="AB39" i="1"/>
  <c r="AA39" i="1"/>
  <c r="Z39" i="1"/>
  <c r="Y39" i="1" s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AP37" i="1"/>
  <c r="AO37" i="1"/>
  <c r="AN37" i="1"/>
  <c r="AM37" i="1"/>
  <c r="AL37" i="1"/>
  <c r="AK37" i="1"/>
  <c r="AJ37" i="1"/>
  <c r="AI37" i="1"/>
  <c r="AH37" i="1"/>
  <c r="AG37" i="1"/>
  <c r="AE37" i="1"/>
  <c r="AF37" i="1"/>
  <c r="AD37" i="1"/>
  <c r="AC37" i="1"/>
  <c r="AB37" i="1"/>
  <c r="AA37" i="1" s="1"/>
  <c r="Z37" i="1"/>
  <c r="Y37" i="1" s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 s="1"/>
  <c r="Z36" i="1"/>
  <c r="Y36" i="1" s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 s="1"/>
  <c r="Z35" i="1"/>
  <c r="Y35" i="1" s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 s="1"/>
  <c r="Z34" i="1"/>
  <c r="Y34" i="1" s="1"/>
  <c r="AP33" i="1"/>
  <c r="AO33" i="1"/>
  <c r="AN33" i="1"/>
  <c r="AM33" i="1"/>
  <c r="AL33" i="1"/>
  <c r="AK33" i="1"/>
  <c r="AJ33" i="1"/>
  <c r="AI33" i="1"/>
  <c r="AH33" i="1"/>
  <c r="AG33" i="1"/>
  <c r="AE33" i="1"/>
  <c r="AF33" i="1"/>
  <c r="AD33" i="1"/>
  <c r="AC33" i="1"/>
  <c r="AB33" i="1"/>
  <c r="AA33" i="1" s="1"/>
  <c r="Z33" i="1"/>
  <c r="Y33" i="1" s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 s="1"/>
  <c r="Z32" i="1"/>
  <c r="Y32" i="1" s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 s="1"/>
  <c r="AP30" i="1"/>
  <c r="AO30" i="1"/>
  <c r="AN30" i="1"/>
  <c r="AM30" i="1"/>
  <c r="AL30" i="1"/>
  <c r="AK30" i="1"/>
  <c r="AJ30" i="1"/>
  <c r="AI30" i="1"/>
  <c r="AH30" i="1"/>
  <c r="AG30" i="1"/>
  <c r="AE30" i="1"/>
  <c r="AF30" i="1"/>
  <c r="AD30" i="1"/>
  <c r="AC30" i="1"/>
  <c r="AB30" i="1"/>
  <c r="AA30" i="1" s="1"/>
  <c r="Z30" i="1"/>
  <c r="Y30" i="1" s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 s="1"/>
  <c r="Z29" i="1"/>
  <c r="Y29" i="1" s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B28" i="1"/>
  <c r="AA28" i="1"/>
  <c r="Z28" i="1"/>
  <c r="Y28" i="1" s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B27" i="1"/>
  <c r="AA27" i="1"/>
  <c r="Z27" i="1"/>
  <c r="Y27" i="1" s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B26" i="1"/>
  <c r="AA26" i="1" s="1"/>
  <c r="Z26" i="1"/>
  <c r="Y26" i="1" s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B25" i="1"/>
  <c r="AA25" i="1" s="1"/>
  <c r="Z25" i="1"/>
  <c r="Y25" i="1" s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B24" i="1"/>
  <c r="AA24" i="1" s="1"/>
  <c r="Z24" i="1"/>
  <c r="Y24" i="1" s="1"/>
  <c r="AP23" i="1"/>
  <c r="AO23" i="1"/>
  <c r="AN23" i="1"/>
  <c r="AM23" i="1"/>
  <c r="AL23" i="1"/>
  <c r="AK23" i="1"/>
  <c r="AJ23" i="1"/>
  <c r="AG23" i="1"/>
  <c r="AE23" i="1"/>
  <c r="AF23" i="1"/>
  <c r="Z23" i="1"/>
  <c r="Y23" i="1" s="1"/>
  <c r="F11" i="1"/>
  <c r="AB23" i="1"/>
  <c r="F14" i="1"/>
  <c r="AR93" i="1"/>
  <c r="AR117" i="1"/>
  <c r="AR125" i="1"/>
  <c r="AR83" i="1"/>
  <c r="AR146" i="1"/>
  <c r="AR124" i="1"/>
  <c r="I14" i="1" l="1"/>
  <c r="AA9" i="1"/>
  <c r="AB9" i="1" s="1"/>
  <c r="I11" i="1"/>
  <c r="AA12" i="1"/>
  <c r="AB12" i="1" s="1"/>
  <c r="AA8" i="1"/>
  <c r="AB8" i="1" s="1"/>
  <c r="AA13" i="1"/>
  <c r="AB13" i="1" s="1"/>
  <c r="AC13" i="1" s="1"/>
  <c r="AA23" i="1"/>
  <c r="AA11" i="1" s="1"/>
  <c r="AB11" i="1" s="1"/>
  <c r="AR63" i="1"/>
  <c r="AR137" i="1"/>
  <c r="AR118" i="1"/>
  <c r="AR127" i="1"/>
  <c r="AR128" i="1"/>
  <c r="AR84" i="1"/>
  <c r="AR86" i="1"/>
  <c r="AR87" i="1"/>
  <c r="AR91" i="1"/>
  <c r="AR97" i="1"/>
  <c r="AR99" i="1"/>
  <c r="AR96" i="1"/>
  <c r="AR67" i="1"/>
  <c r="AR72" i="1"/>
  <c r="AR44" i="1"/>
  <c r="AR51" i="1"/>
  <c r="AR58" i="1"/>
  <c r="AR68" i="1"/>
  <c r="AR57" i="1"/>
  <c r="AR126" i="1"/>
  <c r="AR25" i="1"/>
  <c r="AR116" i="1"/>
  <c r="AR123" i="1"/>
  <c r="AR143" i="1"/>
  <c r="AR102" i="1"/>
  <c r="AR56" i="1"/>
  <c r="AR80" i="1"/>
  <c r="AR109" i="1"/>
  <c r="AR23" i="1"/>
  <c r="AR28" i="1"/>
  <c r="AR33" i="1"/>
  <c r="AR141" i="1"/>
  <c r="AR145" i="1"/>
  <c r="AR50" i="1"/>
  <c r="AR62" i="1"/>
  <c r="AR135" i="1"/>
  <c r="AR82" i="1"/>
  <c r="AR95" i="1"/>
  <c r="AR104" i="1"/>
  <c r="AR107" i="1"/>
  <c r="AR36" i="1"/>
  <c r="AR41" i="1"/>
  <c r="AR59" i="1"/>
  <c r="AR149" i="1"/>
  <c r="AR120" i="1"/>
  <c r="AR30" i="1"/>
  <c r="AR48" i="1"/>
  <c r="AR54" i="1"/>
  <c r="AR78" i="1"/>
  <c r="AR114" i="1"/>
  <c r="AR119" i="1"/>
  <c r="AR121" i="1"/>
  <c r="AR34" i="1"/>
  <c r="AR35" i="1"/>
  <c r="AR40" i="1"/>
  <c r="AR55" i="1"/>
  <c r="AR66" i="1"/>
  <c r="AR142" i="1"/>
  <c r="AR147" i="1"/>
  <c r="AR76" i="1"/>
  <c r="AR77" i="1"/>
  <c r="AR110" i="1"/>
  <c r="AR92" i="1"/>
  <c r="AR24" i="1"/>
  <c r="AR45" i="1"/>
  <c r="AR61" i="1"/>
  <c r="AR131" i="1"/>
  <c r="AR132" i="1"/>
  <c r="AR138" i="1"/>
  <c r="AR81" i="1"/>
  <c r="AR88" i="1"/>
  <c r="AR101" i="1"/>
  <c r="AR103" i="1"/>
  <c r="AR46" i="1"/>
  <c r="AR139" i="1"/>
  <c r="AR105" i="1"/>
  <c r="AR52" i="1"/>
  <c r="AR53" i="1"/>
  <c r="AR69" i="1"/>
  <c r="AR133" i="1"/>
  <c r="AR134" i="1"/>
  <c r="AR144" i="1"/>
  <c r="AR74" i="1"/>
  <c r="AR113" i="1"/>
  <c r="AR115" i="1"/>
  <c r="AR89" i="1"/>
  <c r="AR94" i="1"/>
  <c r="AR106" i="1"/>
  <c r="AR31" i="1"/>
  <c r="AR32" i="1"/>
  <c r="AR37" i="1"/>
  <c r="AR42" i="1"/>
  <c r="AR47" i="1"/>
  <c r="AR73" i="1"/>
  <c r="AR129" i="1"/>
  <c r="AR150" i="1"/>
  <c r="AR75" i="1"/>
  <c r="AR108" i="1"/>
  <c r="AR85" i="1"/>
  <c r="AR90" i="1"/>
  <c r="AR98" i="1"/>
  <c r="AR27" i="1"/>
  <c r="AR29" i="1"/>
  <c r="AR39" i="1"/>
  <c r="AR65" i="1"/>
  <c r="AR70" i="1"/>
  <c r="AR140" i="1"/>
  <c r="AR26" i="1"/>
  <c r="AR38" i="1"/>
  <c r="AR43" i="1"/>
  <c r="AR49" i="1"/>
  <c r="AR60" i="1"/>
  <c r="AR64" i="1"/>
  <c r="AR71" i="1"/>
  <c r="AR130" i="1"/>
  <c r="AR136" i="1"/>
  <c r="AR148" i="1"/>
  <c r="AR111" i="1"/>
  <c r="AR122" i="1"/>
  <c r="AE8" i="1"/>
  <c r="AE9" i="1" s="1"/>
  <c r="AA10" i="1"/>
  <c r="AB10" i="1" s="1"/>
  <c r="I17" i="1" l="1"/>
  <c r="AC10" i="1"/>
  <c r="AE10" i="1"/>
  <c r="AD10" i="1" s="1"/>
  <c r="AD9" i="1"/>
  <c r="AC9" i="1" s="1"/>
  <c r="AD8" i="1"/>
  <c r="AC8" i="1" s="1"/>
  <c r="AB14" i="1"/>
  <c r="J17" i="1" l="1"/>
  <c r="AE11" i="1"/>
  <c r="AD11" i="1" s="1"/>
  <c r="AC11" i="1" s="1"/>
  <c r="AE12" i="1" l="1"/>
  <c r="AE13" i="1" l="1"/>
  <c r="AD13" i="1" s="1"/>
  <c r="AD12" i="1"/>
  <c r="AC12" i="1" s="1"/>
  <c r="AC15" i="1" s="1"/>
  <c r="D18" i="1" s="1"/>
</calcChain>
</file>

<file path=xl/sharedStrings.xml><?xml version="1.0" encoding="utf-8"?>
<sst xmlns="http://schemas.openxmlformats.org/spreadsheetml/2006/main" count="215" uniqueCount="144">
  <si>
    <t>学校番号</t>
    <rPh sb="0" eb="2">
      <t>ガッコウ</t>
    </rPh>
    <rPh sb="2" eb="4">
      <t>バンゴウ</t>
    </rPh>
    <phoneticPr fontId="2"/>
  </si>
  <si>
    <t>個人番号</t>
    <rPh sb="0" eb="2">
      <t>コジン</t>
    </rPh>
    <rPh sb="2" eb="4">
      <t>バンゴウ</t>
    </rPh>
    <phoneticPr fontId="2"/>
  </si>
  <si>
    <t>学校名</t>
    <rPh sb="0" eb="2">
      <t>ガッコウ</t>
    </rPh>
    <rPh sb="2" eb="3">
      <t>メイ</t>
    </rPh>
    <phoneticPr fontId="2"/>
  </si>
  <si>
    <t>性</t>
    <rPh sb="0" eb="1">
      <t>セイ</t>
    </rPh>
    <phoneticPr fontId="2"/>
  </si>
  <si>
    <t>学年</t>
    <rPh sb="0" eb="2">
      <t>ガクネン</t>
    </rPh>
    <phoneticPr fontId="2"/>
  </si>
  <si>
    <t>個人種目</t>
    <rPh sb="0" eb="2">
      <t>コジン</t>
    </rPh>
    <rPh sb="2" eb="4">
      <t>シュモク</t>
    </rPh>
    <phoneticPr fontId="2"/>
  </si>
  <si>
    <t>コード</t>
  </si>
  <si>
    <t>リレー種目</t>
    <rPh sb="3" eb="5">
      <t>シュモク</t>
    </rPh>
    <phoneticPr fontId="2"/>
  </si>
  <si>
    <t>※ 性別・種目コードは、数字で入力してください｡</t>
    <rPh sb="2" eb="4">
      <t>セイベツ</t>
    </rPh>
    <rPh sb="5" eb="7">
      <t>シュモク</t>
    </rPh>
    <rPh sb="12" eb="14">
      <t>スウジ</t>
    </rPh>
    <rPh sb="15" eb="17">
      <t>ニュウリョク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</si>
  <si>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</si>
  <si>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</si>
  <si>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</si>
  <si>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走高跳</t>
    <rPh sb="0" eb="1">
      <t>ハシ</t>
    </rPh>
    <rPh sb="1" eb="3">
      <t>タカト</t>
    </rPh>
    <phoneticPr fontId="2"/>
  </si>
  <si>
    <t>記録会</t>
    <phoneticPr fontId="2"/>
  </si>
  <si>
    <t>実施日</t>
    <rPh sb="0" eb="3">
      <t>ジッシビ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</si>
  <si>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</si>
  <si>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</si>
  <si>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種目コード表</t>
    <rPh sb="0" eb="2">
      <t>シュモク</t>
    </rPh>
    <rPh sb="5" eb="6">
      <t>ヒョウ</t>
    </rPh>
    <phoneticPr fontId="2"/>
  </si>
  <si>
    <t>種目</t>
    <rPh sb="0" eb="2">
      <t>シュモク</t>
    </rPh>
    <phoneticPr fontId="2"/>
  </si>
  <si>
    <t>記録</t>
    <rPh sb="0" eb="2">
      <t>キロク</t>
    </rPh>
    <phoneticPr fontId="2"/>
  </si>
  <si>
    <t>Ｆ</t>
    <phoneticPr fontId="2"/>
  </si>
  <si>
    <t>Ｂ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</si>
  <si>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</si>
  <si>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</si>
  <si>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</si>
  <si>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１００ｍ</t>
  </si>
  <si>
    <t>２００ｍ</t>
  </si>
  <si>
    <t>４００ｍ</t>
  </si>
  <si>
    <t>個人</t>
    <rPh sb="0" eb="2">
      <t>コジン</t>
    </rPh>
    <phoneticPr fontId="2"/>
  </si>
  <si>
    <t>８００ｍ</t>
  </si>
  <si>
    <t>ﾘﾚｰ</t>
    <phoneticPr fontId="2"/>
  </si>
  <si>
    <t>１５００ｍ</t>
  </si>
  <si>
    <t>四種</t>
    <rPh sb="0" eb="2">
      <t>ヨンシュ</t>
    </rPh>
    <phoneticPr fontId="2"/>
  </si>
  <si>
    <t>３０００ｍ</t>
  </si>
  <si>
    <t>参</t>
    <rPh sb="0" eb="1">
      <t>サン</t>
    </rPh>
    <phoneticPr fontId="2"/>
  </si>
  <si>
    <t>男</t>
    <rPh sb="0" eb="1">
      <t>ダン</t>
    </rPh>
    <phoneticPr fontId="2"/>
  </si>
  <si>
    <t>×３００＝</t>
  </si>
  <si>
    <t>男子計</t>
    <rPh sb="0" eb="2">
      <t>ダンシ</t>
    </rPh>
    <rPh sb="2" eb="3">
      <t>ケイ</t>
    </rPh>
    <phoneticPr fontId="2"/>
  </si>
  <si>
    <t>ﾘﾚｰ</t>
    <phoneticPr fontId="2"/>
  </si>
  <si>
    <t>１００ｍＪＨ</t>
  </si>
  <si>
    <t>１００ｍＹＨ</t>
    <phoneticPr fontId="2"/>
  </si>
  <si>
    <t>加</t>
    <rPh sb="0" eb="1">
      <t>カ</t>
    </rPh>
    <phoneticPr fontId="2"/>
  </si>
  <si>
    <t>女</t>
    <rPh sb="0" eb="1">
      <t>ジョ</t>
    </rPh>
    <phoneticPr fontId="2"/>
  </si>
  <si>
    <t>女子計</t>
    <rPh sb="0" eb="2">
      <t>ジョシ</t>
    </rPh>
    <rPh sb="2" eb="3">
      <t>ケイ</t>
    </rPh>
    <phoneticPr fontId="2"/>
  </si>
  <si>
    <t>１１０ｍＹＨ</t>
  </si>
  <si>
    <t>料</t>
    <rPh sb="0" eb="1">
      <t>リョウ</t>
    </rPh>
    <phoneticPr fontId="2"/>
  </si>
  <si>
    <t>合計</t>
    <rPh sb="0" eb="2">
      <t>ゴウケイ</t>
    </rPh>
    <phoneticPr fontId="2"/>
  </si>
  <si>
    <t>棒高跳</t>
    <rPh sb="0" eb="1">
      <t>ボウ</t>
    </rPh>
    <rPh sb="1" eb="2">
      <t>タカ</t>
    </rPh>
    <rPh sb="2" eb="3">
      <t>ト</t>
    </rPh>
    <phoneticPr fontId="2"/>
  </si>
  <si>
    <t>走幅跳</t>
    <rPh sb="0" eb="1">
      <t>ハシ</t>
    </rPh>
    <rPh sb="1" eb="2">
      <t>ハバ</t>
    </rPh>
    <rPh sb="2" eb="3">
      <t>ト</t>
    </rPh>
    <phoneticPr fontId="2"/>
  </si>
  <si>
    <t>三段跳</t>
    <rPh sb="0" eb="2">
      <t>サンダン</t>
    </rPh>
    <rPh sb="2" eb="3">
      <t>ト</t>
    </rPh>
    <phoneticPr fontId="2"/>
  </si>
  <si>
    <t>砲丸投</t>
    <rPh sb="0" eb="2">
      <t>ホウガン</t>
    </rPh>
    <rPh sb="2" eb="3">
      <t>ナ</t>
    </rPh>
    <phoneticPr fontId="2"/>
  </si>
  <si>
    <t>選 手 名</t>
    <rPh sb="0" eb="1">
      <t>セン</t>
    </rPh>
    <rPh sb="2" eb="3">
      <t>テ</t>
    </rPh>
    <rPh sb="4" eb="5">
      <t>メイ</t>
    </rPh>
    <phoneticPr fontId="2"/>
  </si>
  <si>
    <t>リレー</t>
  </si>
  <si>
    <t>ｺｰﾄﾞ①</t>
  </si>
  <si>
    <t>ｺｰﾄﾞ②</t>
  </si>
  <si>
    <t>ｺｰﾄﾞ③</t>
  </si>
  <si>
    <t>ｺｰﾄﾞ④</t>
  </si>
  <si>
    <t>コード</t>
    <phoneticPr fontId="2"/>
  </si>
  <si>
    <t>最高記録①</t>
    <rPh sb="0" eb="2">
      <t>サイコウ</t>
    </rPh>
    <rPh sb="2" eb="4">
      <t>キロク</t>
    </rPh>
    <phoneticPr fontId="1"/>
  </si>
  <si>
    <t>最高記録②</t>
    <rPh sb="0" eb="2">
      <t>サイコウ</t>
    </rPh>
    <rPh sb="2" eb="4">
      <t>キロク</t>
    </rPh>
    <phoneticPr fontId="1"/>
  </si>
  <si>
    <t>最高記録③</t>
    <rPh sb="0" eb="2">
      <t>サイコウ</t>
    </rPh>
    <rPh sb="2" eb="4">
      <t>キロク</t>
    </rPh>
    <phoneticPr fontId="1"/>
  </si>
  <si>
    <t>最高記録④</t>
    <rPh sb="0" eb="2">
      <t>サイコウ</t>
    </rPh>
    <rPh sb="2" eb="4">
      <t>キロク</t>
    </rPh>
    <phoneticPr fontId="1"/>
  </si>
  <si>
    <t>最高記録</t>
    <rPh sb="0" eb="2">
      <t>サイコウ</t>
    </rPh>
    <rPh sb="2" eb="4">
      <t>キロク</t>
    </rPh>
    <phoneticPr fontId="9"/>
  </si>
  <si>
    <t>男子個人</t>
    <rPh sb="0" eb="2">
      <t>ダンシ</t>
    </rPh>
    <rPh sb="2" eb="4">
      <t>コジン</t>
    </rPh>
    <phoneticPr fontId="2"/>
  </si>
  <si>
    <t>男子四種</t>
    <rPh sb="0" eb="2">
      <t>ダンシ</t>
    </rPh>
    <rPh sb="2" eb="4">
      <t>ヨンシュ</t>
    </rPh>
    <phoneticPr fontId="2"/>
  </si>
  <si>
    <t>女子個人</t>
    <rPh sb="0" eb="2">
      <t>ジョシ</t>
    </rPh>
    <rPh sb="2" eb="4">
      <t>コジン</t>
    </rPh>
    <phoneticPr fontId="2"/>
  </si>
  <si>
    <t>女子四種</t>
    <rPh sb="0" eb="2">
      <t>ジョシ</t>
    </rPh>
    <rPh sb="2" eb="4">
      <t>ヨンシュ</t>
    </rPh>
    <phoneticPr fontId="2"/>
  </si>
  <si>
    <t>男子ﾘﾚｰ</t>
    <rPh sb="0" eb="2">
      <t>ダンシ</t>
    </rPh>
    <phoneticPr fontId="2"/>
  </si>
  <si>
    <t>女子ﾘﾚｰ</t>
    <rPh sb="0" eb="2">
      <t>ジョシ</t>
    </rPh>
    <phoneticPr fontId="2"/>
  </si>
  <si>
    <t>記録Ｆ①</t>
    <rPh sb="0" eb="2">
      <t>キロク</t>
    </rPh>
    <phoneticPr fontId="2"/>
  </si>
  <si>
    <t>記録Ｂ①</t>
    <rPh sb="0" eb="2">
      <t>キロク</t>
    </rPh>
    <phoneticPr fontId="2"/>
  </si>
  <si>
    <t>記録Ｆ②</t>
    <rPh sb="0" eb="2">
      <t>キロク</t>
    </rPh>
    <phoneticPr fontId="2"/>
  </si>
  <si>
    <t>記録Ｂ②</t>
    <rPh sb="0" eb="2">
      <t>キロク</t>
    </rPh>
    <phoneticPr fontId="2"/>
  </si>
  <si>
    <t>記録Ｆ③</t>
    <rPh sb="0" eb="2">
      <t>キロク</t>
    </rPh>
    <phoneticPr fontId="2"/>
  </si>
  <si>
    <t>記録Ｂ③</t>
    <rPh sb="0" eb="2">
      <t>キロク</t>
    </rPh>
    <phoneticPr fontId="2"/>
  </si>
  <si>
    <t>記録Ｆ④</t>
    <rPh sb="0" eb="2">
      <t>キロク</t>
    </rPh>
    <phoneticPr fontId="2"/>
  </si>
  <si>
    <t>記録Ｂ④</t>
    <rPh sb="0" eb="2">
      <t>キロク</t>
    </rPh>
    <phoneticPr fontId="2"/>
  </si>
  <si>
    <t>種目エラー</t>
    <rPh sb="0" eb="2">
      <t>シュモク</t>
    </rPh>
    <phoneticPr fontId="2"/>
  </si>
  <si>
    <t>円盤投</t>
    <rPh sb="0" eb="2">
      <t>エンバン</t>
    </rPh>
    <rPh sb="2" eb="3">
      <t>ナ</t>
    </rPh>
    <phoneticPr fontId="2"/>
  </si>
  <si>
    <t>混成競技</t>
    <rPh sb="0" eb="2">
      <t>コンセイ</t>
    </rPh>
    <rPh sb="2" eb="4">
      <t>キョウギ</t>
    </rPh>
    <phoneticPr fontId="2"/>
  </si>
  <si>
    <t>男子四種競技</t>
    <rPh sb="0" eb="2">
      <t>ダンシ</t>
    </rPh>
    <rPh sb="2" eb="3">
      <t>4</t>
    </rPh>
    <rPh sb="3" eb="4">
      <t>シュ</t>
    </rPh>
    <rPh sb="4" eb="6">
      <t>キョウギ</t>
    </rPh>
    <phoneticPr fontId="2"/>
  </si>
  <si>
    <t>女子四種競技</t>
    <rPh sb="0" eb="2">
      <t>ジョシ</t>
    </rPh>
    <rPh sb="2" eb="3">
      <t>4</t>
    </rPh>
    <rPh sb="3" eb="4">
      <t>シュ</t>
    </rPh>
    <rPh sb="4" eb="6">
      <t>キョウギ</t>
    </rPh>
    <phoneticPr fontId="2"/>
  </si>
  <si>
    <t>４×１００ｍＲ</t>
  </si>
  <si>
    <t>１走</t>
  </si>
  <si>
    <t>２走</t>
  </si>
  <si>
    <t>３走</t>
  </si>
  <si>
    <t>４走</t>
  </si>
  <si>
    <t>補欠</t>
  </si>
  <si>
    <t>Ｂチーム</t>
    <phoneticPr fontId="2"/>
  </si>
  <si>
    <t xml:space="preserve"> Ｃチーム</t>
    <phoneticPr fontId="2"/>
  </si>
  <si>
    <t>申し込み選手一覧表</t>
    <phoneticPr fontId="2"/>
  </si>
  <si>
    <t>申込者とその方以外競技役員名</t>
    <rPh sb="0" eb="2">
      <t>モウシコミ</t>
    </rPh>
    <rPh sb="2" eb="3">
      <t>シャ</t>
    </rPh>
    <rPh sb="6" eb="7">
      <t>カタ</t>
    </rPh>
    <rPh sb="7" eb="9">
      <t>イガイ</t>
    </rPh>
    <phoneticPr fontId="2"/>
  </si>
  <si>
    <t xml:space="preserve"> ←必ず競技役員をお願いします</t>
    <rPh sb="2" eb="3">
      <t>カナラ</t>
    </rPh>
    <rPh sb="4" eb="6">
      <t>キョウギ</t>
    </rPh>
    <rPh sb="6" eb="8">
      <t>ヤクイン</t>
    </rPh>
    <rPh sb="10" eb="11">
      <t>ネガ</t>
    </rPh>
    <phoneticPr fontId="2"/>
  </si>
  <si>
    <t>選手名ローマ字
IBARAKI Taro(08)</t>
    <rPh sb="0" eb="3">
      <t>センシュメイ</t>
    </rPh>
    <rPh sb="6" eb="7">
      <t>ジ</t>
    </rPh>
    <phoneticPr fontId="2"/>
  </si>
  <si>
    <t>年</t>
    <rPh sb="0" eb="1">
      <t>ネン</t>
    </rPh>
    <phoneticPr fontId="2"/>
  </si>
  <si>
    <t>氏名半角カナ
ｲﾊﾞﾗｷ ﾀﾛｳ</t>
    <rPh sb="0" eb="2">
      <t>シメイ</t>
    </rPh>
    <rPh sb="2" eb="4">
      <t>ハンカク</t>
    </rPh>
    <phoneticPr fontId="2"/>
  </si>
  <si>
    <t>申込注意事項</t>
    <rPh sb="0" eb="2">
      <t>モウシコミ</t>
    </rPh>
    <rPh sb="2" eb="4">
      <t>チュウイ</t>
    </rPh>
    <rPh sb="4" eb="6">
      <t>ジコウ</t>
    </rPh>
    <phoneticPr fontId="2"/>
  </si>
  <si>
    <t>選手名半角ｶﾀｶﾅ</t>
    <rPh sb="0" eb="3">
      <t>センシュメイ</t>
    </rPh>
    <rPh sb="3" eb="5">
      <t>ハンカク</t>
    </rPh>
    <phoneticPr fontId="2"/>
  </si>
  <si>
    <t>ｲﾊﾞﾗｷ ﾀﾛｳ</t>
    <phoneticPr fontId="2"/>
  </si>
  <si>
    <t>大阪　太郎</t>
    <rPh sb="0" eb="2">
      <t>オオサカ</t>
    </rPh>
    <rPh sb="3" eb="5">
      <t>タロウ</t>
    </rPh>
    <phoneticPr fontId="2"/>
  </si>
  <si>
    <t>ｵｵｻｶ ﾀﾛｳ</t>
    <phoneticPr fontId="2"/>
  </si>
  <si>
    <t>性：</t>
    <rPh sb="0" eb="1">
      <t>セイ</t>
    </rPh>
    <phoneticPr fontId="2"/>
  </si>
  <si>
    <t>男→1</t>
    <rPh sb="0" eb="1">
      <t>オトコ</t>
    </rPh>
    <phoneticPr fontId="2"/>
  </si>
  <si>
    <t>個人番号：</t>
    <rPh sb="0" eb="4">
      <t>コジンバンゴウ</t>
    </rPh>
    <phoneticPr fontId="2"/>
  </si>
  <si>
    <t>学校番号：</t>
    <rPh sb="0" eb="4">
      <t>ガッコウバンゴウ</t>
    </rPh>
    <phoneticPr fontId="2"/>
  </si>
  <si>
    <t>学年：</t>
    <rPh sb="0" eb="2">
      <t>ガクネン</t>
    </rPh>
    <phoneticPr fontId="2"/>
  </si>
  <si>
    <t>個人種目
リレー：</t>
    <rPh sb="0" eb="4">
      <t>コジンシュモク</t>
    </rPh>
    <phoneticPr fontId="2"/>
  </si>
  <si>
    <t>コード表を確認</t>
    <rPh sb="3" eb="4">
      <t>ヒョウ</t>
    </rPh>
    <rPh sb="5" eb="7">
      <t>カクニン</t>
    </rPh>
    <phoneticPr fontId="2"/>
  </si>
  <si>
    <t>選手名：</t>
    <rPh sb="0" eb="3">
      <t>センシュメイ</t>
    </rPh>
    <phoneticPr fontId="2"/>
  </si>
  <si>
    <t>半角カタカナ</t>
    <rPh sb="0" eb="2">
      <t>ハンカク</t>
    </rPh>
    <phoneticPr fontId="2"/>
  </si>
  <si>
    <t>女→2</t>
    <rPh sb="0" eb="1">
      <t>オンナ</t>
    </rPh>
    <phoneticPr fontId="2"/>
  </si>
  <si>
    <t>→性と名の間に半角スペース</t>
    <rPh sb="1" eb="2">
      <t>セイ</t>
    </rPh>
    <rPh sb="3" eb="4">
      <t>メイ</t>
    </rPh>
    <rPh sb="5" eb="6">
      <t>アイダ</t>
    </rPh>
    <rPh sb="7" eb="9">
      <t>ハンカク</t>
    </rPh>
    <phoneticPr fontId="2"/>
  </si>
  <si>
    <t>最高記録：</t>
    <rPh sb="0" eb="4">
      <t>サイコウキロク</t>
    </rPh>
    <phoneticPr fontId="2"/>
  </si>
  <si>
    <t>，や．は入力せず</t>
    <rPh sb="4" eb="6">
      <t>ニュウリョク</t>
    </rPh>
    <phoneticPr fontId="2"/>
  </si>
  <si>
    <t>ローマ字</t>
    <rPh sb="3" eb="4">
      <t>ジ</t>
    </rPh>
    <phoneticPr fontId="2"/>
  </si>
  <si>
    <t>11秒15→1115</t>
    <rPh sb="2" eb="3">
      <t>ビョウ</t>
    </rPh>
    <phoneticPr fontId="2"/>
  </si>
  <si>
    <t>→性は半角大文字</t>
    <rPh sb="1" eb="2">
      <t>セイ</t>
    </rPh>
    <rPh sb="3" eb="5">
      <t>ハンカク</t>
    </rPh>
    <rPh sb="5" eb="8">
      <t>オオモジ</t>
    </rPh>
    <phoneticPr fontId="2"/>
  </si>
  <si>
    <t>6m50→650</t>
    <phoneticPr fontId="2"/>
  </si>
  <si>
    <t>名は半角で1文字目のみ大文字</t>
    <rPh sb="0" eb="1">
      <t>メイ</t>
    </rPh>
    <rPh sb="2" eb="4">
      <t>ハンカク</t>
    </rPh>
    <rPh sb="6" eb="9">
      <t>モジメ</t>
    </rPh>
    <rPh sb="11" eb="14">
      <t>オオモジ</t>
    </rPh>
    <phoneticPr fontId="2"/>
  </si>
  <si>
    <t>110cm→110</t>
    <phoneticPr fontId="2"/>
  </si>
  <si>
    <t>（）の中に生まれ年を記入</t>
    <rPh sb="3" eb="4">
      <t>ナカ</t>
    </rPh>
    <rPh sb="5" eb="6">
      <t>ウ</t>
    </rPh>
    <rPh sb="8" eb="9">
      <t>ドシ</t>
    </rPh>
    <rPh sb="10" eb="12">
      <t>キニュウ</t>
    </rPh>
    <phoneticPr fontId="2"/>
  </si>
  <si>
    <t>５分１５秒１６→51516</t>
    <rPh sb="1" eb="2">
      <t>フン</t>
    </rPh>
    <rPh sb="4" eb="5">
      <t>ビョウ</t>
    </rPh>
    <phoneticPr fontId="2"/>
  </si>
  <si>
    <t>茨木中</t>
    <rPh sb="0" eb="2">
      <t>イバラキ</t>
    </rPh>
    <rPh sb="2" eb="3">
      <t>チュウ</t>
    </rPh>
    <phoneticPr fontId="2"/>
  </si>
  <si>
    <t>OSAKA Taro(10)</t>
    <phoneticPr fontId="2"/>
  </si>
  <si>
    <t>中学校→中学番号＋２桁</t>
    <rPh sb="0" eb="3">
      <t>チュウガッコウ</t>
    </rPh>
    <rPh sb="4" eb="8">
      <t>チュウガクバンゴウ</t>
    </rPh>
    <rPh sb="10" eb="11">
      <t>ケタ</t>
    </rPh>
    <phoneticPr fontId="2"/>
  </si>
  <si>
    <t>中学校→３桁</t>
    <rPh sb="0" eb="3">
      <t>チュウガッコウ</t>
    </rPh>
    <rPh sb="5" eb="6">
      <t>ケタ</t>
    </rPh>
    <phoneticPr fontId="2"/>
  </si>
  <si>
    <t>中１→1</t>
    <rPh sb="0" eb="1">
      <t>チュウ</t>
    </rPh>
    <phoneticPr fontId="2"/>
  </si>
  <si>
    <t>クラブチーム→４桁番号</t>
    <rPh sb="8" eb="11">
      <t>ケタバンゴウ</t>
    </rPh>
    <phoneticPr fontId="2"/>
  </si>
  <si>
    <t>クラブチーム→空白</t>
    <rPh sb="7" eb="9">
      <t>クウハク</t>
    </rPh>
    <phoneticPr fontId="2"/>
  </si>
  <si>
    <t>中2→2</t>
    <rPh sb="0" eb="1">
      <t>チュウ</t>
    </rPh>
    <phoneticPr fontId="2"/>
  </si>
  <si>
    <t>中3→3</t>
    <rPh sb="0" eb="1">
      <t>チュウ</t>
    </rPh>
    <phoneticPr fontId="2"/>
  </si>
  <si>
    <t xml:space="preserve"> Ⅾチーム</t>
    <phoneticPr fontId="2"/>
  </si>
  <si>
    <t>１０００ｍ</t>
    <phoneticPr fontId="2"/>
  </si>
  <si>
    <t>1年男子100ｍH</t>
    <rPh sb="1" eb="2">
      <t>ネン</t>
    </rPh>
    <rPh sb="2" eb="4">
      <t>ダンシ</t>
    </rPh>
    <phoneticPr fontId="2"/>
  </si>
  <si>
    <t>三島地区</t>
    <rPh sb="0" eb="4">
      <t>ミシマチク</t>
    </rPh>
    <phoneticPr fontId="2"/>
  </si>
  <si>
    <t>学校長名</t>
    <rPh sb="0" eb="3">
      <t>ガッコウチョウ</t>
    </rPh>
    <rPh sb="3" eb="4">
      <t>メイ</t>
    </rPh>
    <phoneticPr fontId="2"/>
  </si>
  <si>
    <t>選手名ローマ字
IBARAKI Taro(10)</t>
    <rPh sb="0" eb="3">
      <t>センシュメイ</t>
    </rPh>
    <rPh sb="6" eb="7">
      <t>ジ</t>
    </rPh>
    <phoneticPr fontId="2"/>
  </si>
  <si>
    <t>2.721kg</t>
    <phoneticPr fontId="2"/>
  </si>
  <si>
    <t>4.000kg</t>
    <phoneticPr fontId="2"/>
  </si>
  <si>
    <t>5.000kg</t>
    <phoneticPr fontId="2"/>
  </si>
  <si>
    <t>1.000kg</t>
    <phoneticPr fontId="2"/>
  </si>
  <si>
    <t>1.500kg</t>
    <phoneticPr fontId="2"/>
  </si>
  <si>
    <t>×６００＝</t>
    <phoneticPr fontId="2"/>
  </si>
  <si>
    <t>学校名・チーム名</t>
    <rPh sb="0" eb="2">
      <t>ガッコウ</t>
    </rPh>
    <rPh sb="2" eb="3">
      <t>メイ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</si>
</sst>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AR P丸ゴシック体E"/>
      <family val="3"/>
      <charset val="128"/>
    </font>
    <font>
      <b/>
      <sz val="20"/>
      <name val="ＭＳ 明朝"/>
      <family val="1"/>
      <charset val="128"/>
    </font>
    <font>
      <sz val="11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9" tint="0.59996337778862885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0" fontId="3" fillId="0" borderId="0" xfId="1" applyFont="1" applyAlignment="1" applyProtection="1">
      <alignment horizontal="center" vertical="center"/>
      <protection locked="0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5" xfId="1" applyFont="1" applyBorder="1" applyAlignment="1" applyProtection="1">
      <alignment horizontal="center" vertical="center"/>
      <protection locked="0"/>
    </xf>
    <xf numFmtId="0" fontId="8" fillId="0" borderId="21" xfId="1" applyFont="1" applyBorder="1" applyAlignment="1" applyProtection="1">
      <alignment horizontal="center" vertical="center"/>
      <protection locked="0"/>
    </xf>
    <xf numFmtId="0" fontId="8" fillId="0" borderId="21" xfId="1" applyFont="1" applyBorder="1" applyAlignment="1" applyProtection="1">
      <alignment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8" fillId="0" borderId="38" xfId="1" applyFont="1" applyBorder="1" applyAlignment="1" applyProtection="1">
      <alignment vertical="center"/>
      <protection locked="0"/>
    </xf>
    <xf numFmtId="0" fontId="8" fillId="0" borderId="17" xfId="1" applyFont="1" applyBorder="1" applyAlignment="1" applyProtection="1">
      <alignment vertical="center"/>
      <protection locked="0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40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7" fillId="0" borderId="0" xfId="0" applyFont="1"/>
    <xf numFmtId="0" fontId="1" fillId="0" borderId="0" xfId="0" applyFont="1"/>
    <xf numFmtId="0" fontId="3" fillId="2" borderId="50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2" borderId="47" xfId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11" xfId="1" applyFont="1" applyBorder="1" applyAlignment="1" applyProtection="1">
      <alignment horizontal="center" vertical="center" shrinkToFit="1"/>
      <protection locked="0"/>
    </xf>
    <xf numFmtId="0" fontId="3" fillId="0" borderId="14" xfId="1" applyFont="1" applyBorder="1" applyAlignment="1" applyProtection="1">
      <alignment horizontal="center" vertical="center" shrinkToFit="1"/>
      <protection locked="0"/>
    </xf>
    <xf numFmtId="0" fontId="3" fillId="0" borderId="16" xfId="1" applyFont="1" applyBorder="1" applyAlignment="1" applyProtection="1">
      <alignment horizontal="center" vertical="center" shrinkToFit="1"/>
      <protection locked="0"/>
    </xf>
    <xf numFmtId="0" fontId="3" fillId="0" borderId="18" xfId="1" applyFont="1" applyBorder="1" applyAlignment="1" applyProtection="1">
      <alignment horizontal="center" vertical="center" shrinkToFit="1"/>
      <protection locked="0"/>
    </xf>
    <xf numFmtId="0" fontId="1" fillId="0" borderId="0" xfId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4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right" vertical="center" shrinkToFit="1"/>
    </xf>
    <xf numFmtId="0" fontId="3" fillId="0" borderId="0" xfId="1" applyFont="1" applyAlignment="1">
      <alignment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right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right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19" xfId="1" applyFont="1" applyBorder="1" applyAlignment="1">
      <alignment horizontal="right" vertical="center" shrinkToFit="1"/>
    </xf>
    <xf numFmtId="0" fontId="3" fillId="0" borderId="24" xfId="1" applyFont="1" applyBorder="1" applyAlignment="1">
      <alignment vertical="center" shrinkToFit="1"/>
    </xf>
    <xf numFmtId="0" fontId="3" fillId="0" borderId="25" xfId="1" applyFont="1" applyBorder="1" applyAlignment="1">
      <alignment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26" xfId="1" applyFont="1" applyBorder="1" applyAlignment="1">
      <alignment vertical="center" shrinkToFit="1"/>
    </xf>
    <xf numFmtId="0" fontId="1" fillId="0" borderId="27" xfId="1" applyBorder="1" applyAlignment="1">
      <alignment horizontal="center" vertical="center" shrinkToFi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1" fillId="0" borderId="0" xfId="1" applyFont="1" applyAlignment="1">
      <alignment vertical="center" wrapText="1"/>
    </xf>
    <xf numFmtId="0" fontId="21" fillId="0" borderId="0" xfId="1" applyFont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58" xfId="1" applyFont="1" applyBorder="1" applyAlignment="1">
      <alignment horizontal="right" vertical="center"/>
    </xf>
    <xf numFmtId="0" fontId="8" fillId="0" borderId="5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4" fillId="0" borderId="1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left" vertical="center" shrinkToFit="1"/>
    </xf>
    <xf numFmtId="0" fontId="3" fillId="0" borderId="16" xfId="1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8" fillId="0" borderId="60" xfId="1" applyFont="1" applyBorder="1" applyAlignment="1">
      <alignment horizontal="right" vertical="center"/>
    </xf>
    <xf numFmtId="0" fontId="3" fillId="0" borderId="20" xfId="1" applyFont="1" applyBorder="1" applyAlignment="1">
      <alignment horizontal="left" vertical="center" shrinkToFit="1"/>
    </xf>
    <xf numFmtId="0" fontId="3" fillId="0" borderId="22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61" xfId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8" fillId="0" borderId="52" xfId="1" applyFont="1" applyBorder="1" applyAlignment="1">
      <alignment vertical="center"/>
    </xf>
    <xf numFmtId="0" fontId="8" fillId="0" borderId="53" xfId="1" applyFont="1" applyBorder="1" applyAlignment="1">
      <alignment horizontal="center" vertical="center"/>
    </xf>
    <xf numFmtId="0" fontId="8" fillId="0" borderId="55" xfId="1" applyFont="1" applyBorder="1" applyAlignment="1">
      <alignment vertical="center"/>
    </xf>
    <xf numFmtId="0" fontId="8" fillId="0" borderId="56" xfId="1" applyFont="1" applyBorder="1" applyAlignment="1">
      <alignment horizontal="center" vertical="center"/>
    </xf>
    <xf numFmtId="0" fontId="8" fillId="0" borderId="84" xfId="1" applyFont="1" applyBorder="1" applyAlignment="1">
      <alignment vertical="center"/>
    </xf>
    <xf numFmtId="0" fontId="8" fillId="0" borderId="85" xfId="1" applyFont="1" applyBorder="1" applyAlignment="1">
      <alignment horizontal="center" vertical="center"/>
    </xf>
    <xf numFmtId="0" fontId="8" fillId="0" borderId="86" xfId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48" xfId="1" applyFont="1" applyBorder="1" applyAlignment="1">
      <alignment horizontal="center" vertical="center"/>
    </xf>
    <xf numFmtId="0" fontId="8" fillId="0" borderId="48" xfId="1" applyFont="1" applyBorder="1" applyAlignment="1">
      <alignment vertical="center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15" xfId="1" applyFont="1" applyBorder="1" applyAlignment="1" applyProtection="1">
      <alignment horizontal="center" vertical="center" shrinkToFit="1"/>
      <protection locked="0"/>
    </xf>
    <xf numFmtId="0" fontId="8" fillId="0" borderId="21" xfId="1" applyFont="1" applyBorder="1" applyAlignment="1" applyProtection="1">
      <alignment vertical="center" shrinkToFit="1"/>
      <protection locked="0"/>
    </xf>
    <xf numFmtId="0" fontId="8" fillId="0" borderId="16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 applyProtection="1">
      <alignment vertical="center" shrinkToFit="1"/>
      <protection locked="0"/>
    </xf>
    <xf numFmtId="0" fontId="8" fillId="0" borderId="8" xfId="1" applyFont="1" applyBorder="1" applyAlignment="1" applyProtection="1">
      <alignment vertical="center" shrinkToFit="1"/>
      <protection locked="0"/>
    </xf>
    <xf numFmtId="0" fontId="8" fillId="0" borderId="38" xfId="1" applyFont="1" applyBorder="1" applyAlignment="1" applyProtection="1">
      <alignment vertical="center" shrinkToFit="1"/>
      <protection locked="0"/>
    </xf>
    <xf numFmtId="0" fontId="8" fillId="0" borderId="17" xfId="1" applyFont="1" applyBorder="1" applyAlignment="1" applyProtection="1">
      <alignment vertical="center" shrinkToFit="1"/>
      <protection locked="0"/>
    </xf>
    <xf numFmtId="0" fontId="8" fillId="0" borderId="39" xfId="1" applyFont="1" applyBorder="1" applyAlignment="1" applyProtection="1">
      <alignment vertical="center" shrinkToFit="1"/>
      <protection locked="0"/>
    </xf>
    <xf numFmtId="0" fontId="8" fillId="0" borderId="49" xfId="1" applyFont="1" applyBorder="1" applyAlignment="1" applyProtection="1">
      <alignment vertical="center" shrinkToFit="1"/>
      <protection locked="0"/>
    </xf>
    <xf numFmtId="0" fontId="14" fillId="0" borderId="49" xfId="0" applyFont="1" applyBorder="1" applyAlignment="1" applyProtection="1">
      <alignment vertical="center" shrinkToFit="1"/>
      <protection locked="0"/>
    </xf>
    <xf numFmtId="0" fontId="13" fillId="0" borderId="21" xfId="1" applyFont="1" applyBorder="1" applyAlignment="1" applyProtection="1">
      <alignment vertical="center" shrinkToFit="1"/>
      <protection locked="0"/>
    </xf>
    <xf numFmtId="0" fontId="8" fillId="0" borderId="17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vertical="center" shrinkToFit="1"/>
      <protection locked="0"/>
    </xf>
    <xf numFmtId="0" fontId="8" fillId="0" borderId="40" xfId="1" applyFont="1" applyBorder="1" applyAlignment="1" applyProtection="1">
      <alignment vertical="center" shrinkToFit="1"/>
      <protection locked="0"/>
    </xf>
    <xf numFmtId="0" fontId="8" fillId="0" borderId="35" xfId="1" applyFont="1" applyBorder="1" applyAlignment="1" applyProtection="1">
      <alignment vertical="center" shrinkToFit="1"/>
      <protection locked="0"/>
    </xf>
    <xf numFmtId="0" fontId="8" fillId="0" borderId="36" xfId="1" applyFont="1" applyBorder="1" applyAlignment="1" applyProtection="1">
      <alignment vertical="center" shrinkToFit="1"/>
      <protection locked="0"/>
    </xf>
    <xf numFmtId="0" fontId="8" fillId="0" borderId="15" xfId="1" applyFont="1" applyBorder="1" applyAlignment="1" applyProtection="1">
      <alignment vertical="center" shrinkToFit="1"/>
      <protection locked="0"/>
    </xf>
    <xf numFmtId="0" fontId="8" fillId="0" borderId="37" xfId="1" applyFont="1" applyBorder="1" applyAlignment="1" applyProtection="1">
      <alignment vertical="center" shrinkToFit="1"/>
      <protection locked="0"/>
    </xf>
    <xf numFmtId="0" fontId="8" fillId="0" borderId="32" xfId="1" applyFont="1" applyBorder="1" applyAlignment="1" applyProtection="1">
      <alignment horizontal="center" vertical="center" shrinkToFit="1"/>
      <protection locked="0"/>
    </xf>
    <xf numFmtId="0" fontId="8" fillId="0" borderId="25" xfId="1" applyFont="1" applyBorder="1" applyAlignment="1" applyProtection="1">
      <alignment horizontal="center" vertical="center" shrinkToFit="1"/>
      <protection locked="0"/>
    </xf>
    <xf numFmtId="0" fontId="8" fillId="0" borderId="32" xfId="1" applyFont="1" applyBorder="1" applyAlignment="1" applyProtection="1">
      <alignment vertical="center" shrinkToFit="1"/>
      <protection locked="0"/>
    </xf>
    <xf numFmtId="0" fontId="8" fillId="0" borderId="23" xfId="1" applyFont="1" applyBorder="1" applyAlignment="1" applyProtection="1">
      <alignment horizontal="center" vertical="center" shrinkToFit="1"/>
      <protection locked="0"/>
    </xf>
    <xf numFmtId="0" fontId="8" fillId="0" borderId="31" xfId="1" applyFont="1" applyBorder="1" applyAlignment="1" applyProtection="1">
      <alignment vertical="center" shrinkToFit="1"/>
      <protection locked="0"/>
    </xf>
    <xf numFmtId="0" fontId="8" fillId="0" borderId="26" xfId="1" applyFont="1" applyBorder="1" applyAlignment="1" applyProtection="1">
      <alignment vertical="center" shrinkToFit="1"/>
      <protection locked="0"/>
    </xf>
    <xf numFmtId="0" fontId="8" fillId="0" borderId="33" xfId="1" applyFont="1" applyBorder="1" applyAlignment="1" applyProtection="1">
      <alignment vertical="center" shrinkToFit="1"/>
      <protection locked="0"/>
    </xf>
    <xf numFmtId="0" fontId="8" fillId="0" borderId="25" xfId="1" applyFont="1" applyBorder="1" applyAlignment="1" applyProtection="1">
      <alignment vertical="center" shrinkToFit="1"/>
      <protection locked="0"/>
    </xf>
    <xf numFmtId="0" fontId="8" fillId="0" borderId="47" xfId="1" applyFont="1" applyBorder="1" applyAlignment="1" applyProtection="1">
      <alignment vertical="center" shrinkToFit="1"/>
      <protection locked="0"/>
    </xf>
    <xf numFmtId="0" fontId="8" fillId="0" borderId="14" xfId="1" applyFont="1" applyBorder="1" applyAlignment="1" applyProtection="1">
      <alignment horizontal="center" vertical="center" shrinkToFit="1"/>
      <protection locked="0"/>
    </xf>
    <xf numFmtId="0" fontId="18" fillId="0" borderId="21" xfId="1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57" xfId="1" applyFont="1" applyBorder="1" applyAlignment="1">
      <alignment horizontal="center" vertical="center"/>
    </xf>
    <xf numFmtId="0" fontId="19" fillId="0" borderId="46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3" fillId="0" borderId="83" xfId="1" applyFont="1" applyBorder="1" applyAlignment="1">
      <alignment horizontal="center" vertical="center"/>
    </xf>
    <xf numFmtId="0" fontId="3" fillId="0" borderId="86" xfId="1" applyFont="1" applyBorder="1" applyAlignment="1">
      <alignment horizontal="center" vertical="center"/>
    </xf>
    <xf numFmtId="0" fontId="3" fillId="0" borderId="87" xfId="1" applyFont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right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vertical="center"/>
    </xf>
    <xf numFmtId="0" fontId="8" fillId="3" borderId="28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right" vertical="center"/>
    </xf>
    <xf numFmtId="0" fontId="8" fillId="3" borderId="40" xfId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horizontal="center" vertical="center"/>
    </xf>
    <xf numFmtId="0" fontId="3" fillId="3" borderId="43" xfId="1" applyFont="1" applyFill="1" applyBorder="1" applyAlignment="1">
      <alignment horizontal="center" vertical="center"/>
    </xf>
    <xf numFmtId="0" fontId="8" fillId="3" borderId="44" xfId="1" applyFont="1" applyFill="1" applyBorder="1" applyAlignment="1">
      <alignment vertical="center"/>
    </xf>
    <xf numFmtId="0" fontId="8" fillId="3" borderId="45" xfId="1" applyFont="1" applyFill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center"/>
    </xf>
    <xf numFmtId="0" fontId="8" fillId="3" borderId="41" xfId="1" applyFont="1" applyFill="1" applyBorder="1" applyAlignment="1">
      <alignment vertical="center"/>
    </xf>
    <xf numFmtId="0" fontId="8" fillId="3" borderId="42" xfId="1" applyFont="1" applyFill="1" applyBorder="1" applyAlignment="1">
      <alignment horizontal="center" vertical="center"/>
    </xf>
    <xf numFmtId="0" fontId="8" fillId="3" borderId="46" xfId="1" applyFont="1" applyFill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  <xf numFmtId="0" fontId="8" fillId="3" borderId="32" xfId="1" applyFont="1" applyFill="1" applyBorder="1" applyAlignment="1">
      <alignment vertical="center"/>
    </xf>
    <xf numFmtId="0" fontId="8" fillId="3" borderId="26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wrapText="1"/>
    </xf>
    <xf numFmtId="0" fontId="3" fillId="0" borderId="6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shrinkToFit="1"/>
    </xf>
    <xf numFmtId="0" fontId="3" fillId="0" borderId="18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69" xfId="1" applyFont="1" applyBorder="1" applyAlignment="1">
      <alignment horizontal="center" vertical="center" shrinkToFit="1"/>
    </xf>
    <xf numFmtId="0" fontId="3" fillId="0" borderId="70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4" fillId="0" borderId="21" xfId="1" applyFont="1" applyBorder="1" applyAlignment="1" applyProtection="1">
      <alignment horizontal="left" vertical="center" shrinkToFit="1"/>
      <protection locked="0"/>
    </xf>
    <xf numFmtId="0" fontId="4" fillId="0" borderId="8" xfId="1" applyFont="1" applyBorder="1" applyAlignment="1" applyProtection="1">
      <alignment horizontal="left" vertical="center" shrinkToFit="1"/>
      <protection locked="0"/>
    </xf>
    <xf numFmtId="0" fontId="4" fillId="0" borderId="74" xfId="1" applyFont="1" applyBorder="1" applyAlignment="1" applyProtection="1">
      <alignment horizontal="center" vertical="center" shrinkToFit="1"/>
      <protection locked="0"/>
    </xf>
    <xf numFmtId="0" fontId="4" fillId="0" borderId="7" xfId="1" applyFont="1" applyBorder="1" applyAlignment="1" applyProtection="1">
      <alignment horizontal="center" vertical="center" shrinkToFit="1"/>
      <protection locked="0"/>
    </xf>
    <xf numFmtId="0" fontId="4" fillId="0" borderId="39" xfId="1" applyFont="1" applyBorder="1" applyAlignment="1" applyProtection="1">
      <alignment horizontal="center" vertical="center" shrinkToFit="1"/>
      <protection locked="0"/>
    </xf>
    <xf numFmtId="0" fontId="3" fillId="0" borderId="8" xfId="1" applyFont="1" applyBorder="1" applyAlignment="1">
      <alignment horizontal="right" vertical="center" shrinkToFit="1"/>
    </xf>
    <xf numFmtId="0" fontId="4" fillId="0" borderId="3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4" fillId="0" borderId="7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4" fillId="0" borderId="67" xfId="1" applyFont="1" applyBorder="1" applyAlignment="1" applyProtection="1">
      <alignment horizontal="center" vertical="center" shrinkToFit="1"/>
      <protection locked="0"/>
    </xf>
    <xf numFmtId="0" fontId="4" fillId="0" borderId="68" xfId="1" applyFont="1" applyBorder="1" applyAlignment="1" applyProtection="1">
      <alignment horizontal="center" vertical="center" shrinkToFit="1"/>
      <protection locked="0"/>
    </xf>
    <xf numFmtId="0" fontId="4" fillId="0" borderId="50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81" xfId="1" applyFont="1" applyBorder="1" applyAlignment="1">
      <alignment horizontal="center" vertical="center"/>
    </xf>
    <xf numFmtId="0" fontId="16" fillId="0" borderId="76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49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0" borderId="50" xfId="0" applyFont="1" applyBorder="1" applyAlignment="1" applyProtection="1">
      <alignment horizontal="center" vertical="center" shrinkToFit="1"/>
      <protection locked="0"/>
    </xf>
    <xf numFmtId="0" fontId="4" fillId="0" borderId="7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21" xfId="1" applyFont="1" applyBorder="1" applyAlignment="1" applyProtection="1">
      <alignment horizontal="center" vertical="center" shrinkToFit="1"/>
      <protection locked="0"/>
    </xf>
    <xf numFmtId="0" fontId="4" fillId="0" borderId="8" xfId="1" applyFont="1" applyBorder="1" applyAlignment="1" applyProtection="1">
      <alignment horizontal="center" vertical="center" shrinkToFit="1"/>
      <protection locked="0"/>
    </xf>
    <xf numFmtId="0" fontId="4" fillId="0" borderId="45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 shrinkToFit="1"/>
      <protection locked="0"/>
    </xf>
    <xf numFmtId="0" fontId="3" fillId="0" borderId="45" xfId="1" applyFont="1" applyBorder="1" applyAlignment="1">
      <alignment horizontal="right" vertical="center" shrinkToFit="1"/>
    </xf>
    <xf numFmtId="0" fontId="4" fillId="0" borderId="32" xfId="1" applyFont="1" applyBorder="1" applyAlignment="1" applyProtection="1">
      <alignment horizontal="left" vertical="center" shrinkToFit="1"/>
      <protection locked="0"/>
    </xf>
    <xf numFmtId="0" fontId="4" fillId="0" borderId="26" xfId="1" applyFont="1" applyBorder="1" applyAlignment="1" applyProtection="1">
      <alignment horizontal="left" vertical="center" shrinkToFit="1"/>
      <protection locked="0"/>
    </xf>
    <xf numFmtId="0" fontId="3" fillId="0" borderId="6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4" fillId="0" borderId="48" xfId="1" applyFont="1" applyBorder="1" applyAlignment="1">
      <alignment horizontal="right" vertical="center" shrinkToFit="1"/>
    </xf>
    <xf numFmtId="0" fontId="5" fillId="0" borderId="68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 shrinkToFit="1"/>
    </xf>
    <xf numFmtId="0" fontId="3" fillId="0" borderId="77" xfId="1" applyFont="1" applyBorder="1" applyAlignment="1">
      <alignment horizontal="center" vertical="center" shrinkToFit="1"/>
    </xf>
    <xf numFmtId="0" fontId="3" fillId="0" borderId="68" xfId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</cellXfs>
  <cellStyles count="2">
    <cellStyle name="標準" xfId="0" builtinId="0"/>
    <cellStyle name="標準 2" xfId="1" xr:uid="{6A07F9C1-1529-4B3D-B001-3DED74E8A62F}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303259</xdr:colOff>
      <xdr:row>8</xdr:row>
      <xdr:rowOff>220466</xdr:rowOff>
    </xdr:from>
    <xdr:to>
      <xdr:col>18</xdr:col>
      <xdr:colOff>1113035</xdr:colOff>
      <xdr:row>12</xdr:row>
      <xdr:rowOff>96244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47FC035-9CCD-A163-A743-6370D79D4DB6}"/>
            </a:ext>
          </a:extLst>
        </xdr:cNvPr>
        <xdr:cNvSpPr/>
      </xdr:nvSpPr>
      <xdr:spPr>
        <a:xfrm>
          <a:off x="10010197" y="2382320"/>
          <a:ext cx="3795703" cy="903194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この</a:t>
          </a:r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Excel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のファイル名に必ず</a:t>
          </a: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pPr algn="l">
            <a:lnSpc>
              <a:spcPts val="2200"/>
            </a:lnSpc>
          </a:pPr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学校番号</a:t>
          </a:r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】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Light" panose="020B0300000000000000" pitchFamily="50" charset="-128"/>
              <a:ea typeface="Yu Gothic Light" panose="020B0300000000000000" pitchFamily="50" charset="-128"/>
              <a:cs typeface="+mn-cs"/>
            </a:rPr>
            <a:t>【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Light" panose="020B0300000000000000" pitchFamily="50" charset="-128"/>
              <a:ea typeface="Yu Gothic Light" panose="020B0300000000000000" pitchFamily="50" charset="-128"/>
              <a:cs typeface="+mn-cs"/>
            </a:rPr>
            <a:t>学校名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Light" panose="020B0300000000000000" pitchFamily="50" charset="-128"/>
              <a:ea typeface="Yu Gothic Light" panose="020B0300000000000000" pitchFamily="50" charset="-128"/>
              <a:cs typeface="+mn-cs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を入れてください。</a:t>
          </a:r>
        </a:p>
      </xdr:txBody>
    </xdr:sp>
    <xdr:clientData/>
  </xdr:twoCellAnchor>
  <xdr:twoCellAnchor>
    <xdr:from>
      <xdr:col>10</xdr:col>
      <xdr:colOff>138487</xdr:colOff>
      <xdr:row>17</xdr:row>
      <xdr:rowOff>66353</xdr:rowOff>
    </xdr:from>
    <xdr:to>
      <xdr:col>15</xdr:col>
      <xdr:colOff>361101</xdr:colOff>
      <xdr:row>19</xdr:row>
      <xdr:rowOff>170404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F621843-F9F2-4430-184F-003855841695}"/>
            </a:ext>
          </a:extLst>
        </xdr:cNvPr>
        <xdr:cNvSpPr/>
      </xdr:nvSpPr>
      <xdr:spPr>
        <a:xfrm>
          <a:off x="6099639" y="4539892"/>
          <a:ext cx="3968400" cy="617759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+mj-ea"/>
              <a:ea typeface="+mj-ea"/>
            </a:rPr>
            <a:t>新学年でのエントリーです！！！</a:t>
          </a:r>
        </a:p>
      </xdr:txBody>
    </xdr:sp>
    <xdr:clientData/>
  </xdr:twoCellAnchor>
  <xdr:twoCellAnchor>
    <xdr:from>
      <xdr:col>15</xdr:col>
      <xdr:colOff>570812</xdr:colOff>
      <xdr:row>4</xdr:row>
      <xdr:rowOff>124146</xdr:rowOff>
    </xdr:from>
    <xdr:to>
      <xdr:col>18</xdr:col>
      <xdr:colOff>920392</xdr:colOff>
      <xdr:row>7</xdr:row>
      <xdr:rowOff>256778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12E96BF-1D1C-D090-4DBB-30273B31D83B}"/>
            </a:ext>
          </a:extLst>
        </xdr:cNvPr>
        <xdr:cNvSpPr/>
      </xdr:nvSpPr>
      <xdr:spPr>
        <a:xfrm>
          <a:off x="10277750" y="1258584"/>
          <a:ext cx="3335507" cy="903194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低学年リレーは１年専用ファイルで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エントリーしてください。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538D-2624-4FDE-B540-BCE88EB15FFE}">
  <dimension ref="A2:S17"/>
  <sheetViews>
    <sheetView workbookViewId="0">
      <selection activeCell="D10" sqref="D10"/>
    </sheetView>
  </sheetViews>
  <sheetFormatPr defaultRowHeight="13.2"/>
  <cols>
    <col min="1" max="1" width="5" customWidth="1"/>
    <col min="2" max="2" width="3.6640625" customWidth="1"/>
    <col min="3" max="4" width="8.6640625" customWidth="1"/>
    <col min="5" max="5" width="13.88671875" customWidth="1"/>
    <col min="6" max="6" width="8.109375" customWidth="1"/>
    <col min="7" max="7" width="4.6640625" customWidth="1"/>
    <col min="8" max="12" width="8.6640625" customWidth="1"/>
    <col min="13" max="17" width="10.6640625" customWidth="1"/>
    <col min="18" max="18" width="17.6640625" customWidth="1"/>
    <col min="19" max="19" width="23.33203125" customWidth="1"/>
  </cols>
  <sheetData>
    <row r="2" spans="1:19">
      <c r="A2" s="25" t="s">
        <v>96</v>
      </c>
    </row>
    <row r="3" spans="1:19" ht="21" customHeight="1" thickBot="1">
      <c r="A3" s="24"/>
      <c r="B3" s="24"/>
      <c r="C3" s="24"/>
      <c r="D3" s="24"/>
      <c r="E3" s="24"/>
      <c r="F3" s="24"/>
      <c r="G3" s="24"/>
      <c r="H3" s="24"/>
      <c r="I3" s="24"/>
    </row>
    <row r="4" spans="1:19" ht="18.75" customHeight="1">
      <c r="A4" s="188"/>
      <c r="B4" s="190" t="s">
        <v>3</v>
      </c>
      <c r="C4" s="190" t="s">
        <v>1</v>
      </c>
      <c r="D4" s="190" t="s">
        <v>0</v>
      </c>
      <c r="E4" s="190" t="s">
        <v>51</v>
      </c>
      <c r="F4" s="190" t="s">
        <v>2</v>
      </c>
      <c r="G4" s="192" t="s">
        <v>4</v>
      </c>
      <c r="H4" s="181" t="s">
        <v>5</v>
      </c>
      <c r="I4" s="182"/>
      <c r="J4" s="182"/>
      <c r="K4" s="183"/>
      <c r="L4" s="3" t="s">
        <v>52</v>
      </c>
      <c r="M4" s="184" t="s">
        <v>5</v>
      </c>
      <c r="N4" s="184"/>
      <c r="O4" s="184"/>
      <c r="P4" s="185"/>
      <c r="Q4" s="2" t="s">
        <v>52</v>
      </c>
      <c r="R4" s="2" t="s">
        <v>97</v>
      </c>
      <c r="S4" s="186" t="s">
        <v>93</v>
      </c>
    </row>
    <row r="5" spans="1:19" ht="41.25" customHeight="1" thickBot="1">
      <c r="A5" s="189"/>
      <c r="B5" s="191"/>
      <c r="C5" s="191"/>
      <c r="D5" s="191"/>
      <c r="E5" s="191"/>
      <c r="F5" s="191"/>
      <c r="G5" s="193"/>
      <c r="H5" s="4" t="s">
        <v>53</v>
      </c>
      <c r="I5" s="5" t="s">
        <v>54</v>
      </c>
      <c r="J5" s="5" t="s">
        <v>55</v>
      </c>
      <c r="K5" s="6" t="s">
        <v>56</v>
      </c>
      <c r="L5" s="7" t="s">
        <v>57</v>
      </c>
      <c r="M5" s="8" t="s">
        <v>58</v>
      </c>
      <c r="N5" s="9" t="s">
        <v>59</v>
      </c>
      <c r="O5" s="9" t="s">
        <v>60</v>
      </c>
      <c r="P5" s="9" t="s">
        <v>61</v>
      </c>
      <c r="Q5" s="10" t="s">
        <v>62</v>
      </c>
      <c r="R5" s="26" t="s">
        <v>98</v>
      </c>
      <c r="S5" s="187"/>
    </row>
    <row r="6" spans="1:19" ht="30.75" customHeight="1">
      <c r="A6" s="21">
        <v>1</v>
      </c>
      <c r="B6" s="13">
        <v>1</v>
      </c>
      <c r="C6" s="12">
        <v>23501</v>
      </c>
      <c r="D6" s="13">
        <v>235</v>
      </c>
      <c r="E6" s="14" t="s">
        <v>99</v>
      </c>
      <c r="F6" s="13" t="s">
        <v>122</v>
      </c>
      <c r="G6" s="15">
        <v>1</v>
      </c>
      <c r="H6" s="16">
        <v>1</v>
      </c>
      <c r="I6" s="14">
        <v>8</v>
      </c>
      <c r="J6" s="14"/>
      <c r="K6" s="17"/>
      <c r="L6" s="18">
        <v>431</v>
      </c>
      <c r="M6" s="19">
        <v>1700</v>
      </c>
      <c r="N6" s="14">
        <v>25000</v>
      </c>
      <c r="O6" s="14"/>
      <c r="P6" s="14"/>
      <c r="Q6" s="20">
        <v>6500</v>
      </c>
      <c r="R6" s="20" t="s">
        <v>100</v>
      </c>
      <c r="S6" s="18" t="s">
        <v>123</v>
      </c>
    </row>
    <row r="7" spans="1:19" ht="33" customHeight="1">
      <c r="A7" s="22">
        <v>2</v>
      </c>
      <c r="B7" s="13"/>
      <c r="C7" s="12"/>
      <c r="D7" s="13"/>
      <c r="E7" s="14"/>
      <c r="F7" s="13"/>
      <c r="G7" s="15"/>
      <c r="H7" s="16"/>
      <c r="I7" s="14"/>
      <c r="J7" s="14"/>
      <c r="K7" s="17"/>
      <c r="L7" s="18"/>
      <c r="M7" s="19"/>
      <c r="N7" s="14"/>
      <c r="O7" s="14"/>
      <c r="P7" s="14"/>
      <c r="Q7" s="20"/>
      <c r="R7" s="20"/>
      <c r="S7" s="18"/>
    </row>
    <row r="8" spans="1:19" ht="14.4">
      <c r="A8" s="22">
        <v>3</v>
      </c>
      <c r="B8" s="13"/>
      <c r="C8" s="12"/>
      <c r="D8" s="13"/>
      <c r="E8" s="14"/>
      <c r="F8" s="13"/>
      <c r="G8" s="15"/>
      <c r="H8" s="16"/>
      <c r="I8" s="14"/>
      <c r="J8" s="14"/>
      <c r="K8" s="17"/>
      <c r="L8" s="18"/>
      <c r="M8" s="19"/>
      <c r="N8" s="14"/>
      <c r="O8" s="14"/>
      <c r="P8" s="14"/>
      <c r="Q8" s="20"/>
      <c r="R8" s="20"/>
      <c r="S8" s="18"/>
    </row>
    <row r="9" spans="1:19" ht="14.4">
      <c r="A9" s="22">
        <v>4</v>
      </c>
      <c r="B9" s="13"/>
      <c r="C9" s="12"/>
      <c r="D9" s="13"/>
      <c r="E9" s="14"/>
      <c r="F9" s="13"/>
      <c r="G9" s="15"/>
      <c r="H9" s="16"/>
      <c r="I9" s="14"/>
      <c r="J9" s="14"/>
      <c r="K9" s="17"/>
      <c r="L9" s="18"/>
      <c r="M9" s="19"/>
      <c r="N9" s="14"/>
      <c r="O9" s="14"/>
      <c r="P9" s="14"/>
      <c r="Q9" s="20"/>
      <c r="R9" s="20"/>
      <c r="S9" s="18"/>
    </row>
    <row r="11" spans="1:19" ht="26.4">
      <c r="A11" t="s">
        <v>101</v>
      </c>
      <c r="B11" t="s">
        <v>102</v>
      </c>
      <c r="D11" t="s">
        <v>103</v>
      </c>
      <c r="E11" t="s">
        <v>124</v>
      </c>
      <c r="G11" t="s">
        <v>104</v>
      </c>
      <c r="I11" t="s">
        <v>125</v>
      </c>
      <c r="L11" t="s">
        <v>105</v>
      </c>
      <c r="M11" t="s">
        <v>126</v>
      </c>
      <c r="N11" s="27" t="s">
        <v>106</v>
      </c>
      <c r="O11" t="s">
        <v>107</v>
      </c>
      <c r="Q11" t="s">
        <v>108</v>
      </c>
      <c r="R11" t="s">
        <v>109</v>
      </c>
    </row>
    <row r="12" spans="1:19">
      <c r="B12" t="s">
        <v>110</v>
      </c>
      <c r="E12" t="s">
        <v>127</v>
      </c>
      <c r="I12" t="s">
        <v>128</v>
      </c>
      <c r="M12" t="s">
        <v>129</v>
      </c>
      <c r="R12" t="s">
        <v>111</v>
      </c>
    </row>
    <row r="13" spans="1:19">
      <c r="M13" t="s">
        <v>130</v>
      </c>
      <c r="N13" t="s">
        <v>112</v>
      </c>
      <c r="O13" t="s">
        <v>113</v>
      </c>
      <c r="R13" t="s">
        <v>114</v>
      </c>
    </row>
    <row r="14" spans="1:19">
      <c r="O14" t="s">
        <v>115</v>
      </c>
      <c r="R14" t="s">
        <v>116</v>
      </c>
    </row>
    <row r="15" spans="1:19">
      <c r="O15" t="s">
        <v>117</v>
      </c>
      <c r="R15" t="s">
        <v>118</v>
      </c>
    </row>
    <row r="16" spans="1:19">
      <c r="O16" t="s">
        <v>119</v>
      </c>
      <c r="R16" t="s">
        <v>120</v>
      </c>
    </row>
    <row r="17" spans="15:15">
      <c r="O17" t="s">
        <v>121</v>
      </c>
    </row>
  </sheetData>
  <protectedRanges>
    <protectedRange sqref="A4:S9" name="範囲1_1"/>
  </protectedRanges>
  <mergeCells count="10">
    <mergeCell ref="H4:K4"/>
    <mergeCell ref="M4:P4"/>
    <mergeCell ref="S4:S5"/>
    <mergeCell ref="A4:A5"/>
    <mergeCell ref="B4:B5"/>
    <mergeCell ref="C4:C5"/>
    <mergeCell ref="D4:D5"/>
    <mergeCell ref="E4:E5"/>
    <mergeCell ref="F4:F5"/>
    <mergeCell ref="G4:G5"/>
  </mergeCells>
  <phoneticPr fontId="12"/>
  <dataValidations count="2">
    <dataValidation type="textLength" allowBlank="1" showInputMessage="1" showErrorMessage="1" sqref="C6:C9" xr:uid="{3208D4BE-07C1-49D0-AFA1-5F65303A7824}">
      <formula1>5</formula1>
      <formula2>5</formula2>
    </dataValidation>
    <dataValidation imeMode="halfKatakana" allowBlank="1" showInputMessage="1" showErrorMessage="1" sqref="S6:S9" xr:uid="{82F00750-63EF-43A0-ACF5-0C3CA5BA8CBE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7E3EC-FE4A-4824-BBF0-55DFAFDBDB20}">
  <dimension ref="A1:BC152"/>
  <sheetViews>
    <sheetView tabSelected="1" view="pageBreakPreview" zoomScale="70" zoomScaleNormal="70" zoomScaleSheetLayoutView="70" workbookViewId="0">
      <selection activeCell="M7" sqref="M7:O7"/>
    </sheetView>
  </sheetViews>
  <sheetFormatPr defaultColWidth="13" defaultRowHeight="13.2" outlineLevelCol="1"/>
  <cols>
    <col min="1" max="1" width="5" style="72" customWidth="1"/>
    <col min="2" max="2" width="3.6640625" style="72" customWidth="1"/>
    <col min="3" max="3" width="8.6640625" style="72" customWidth="1"/>
    <col min="4" max="4" width="8.6640625" style="109" customWidth="1"/>
    <col min="5" max="5" width="13.88671875" style="72" customWidth="1"/>
    <col min="6" max="6" width="8.109375" style="72" customWidth="1"/>
    <col min="7" max="7" width="4.6640625" style="72" customWidth="1"/>
    <col min="8" max="12" width="8.6640625" style="72" customWidth="1"/>
    <col min="13" max="17" width="10.6640625" style="72" customWidth="1"/>
    <col min="18" max="18" width="17.88671875" style="72" customWidth="1"/>
    <col min="19" max="19" width="23.33203125" style="72" customWidth="1"/>
    <col min="20" max="21" width="1.109375" style="50" customWidth="1"/>
    <col min="22" max="22" width="0.109375" style="50" customWidth="1"/>
    <col min="23" max="23" width="1.109375" style="50" customWidth="1"/>
    <col min="24" max="24" width="5.44140625" style="72" hidden="1" customWidth="1" outlineLevel="1"/>
    <col min="25" max="43" width="9" style="72" hidden="1" customWidth="1" outlineLevel="1"/>
    <col min="44" max="44" width="8.33203125" style="72" hidden="1" customWidth="1" outlineLevel="1"/>
    <col min="45" max="45" width="2.77734375" style="72" customWidth="1" collapsed="1"/>
    <col min="46" max="46" width="15.6640625" style="109" customWidth="1"/>
    <col min="47" max="47" width="14.44140625" style="72" bestFit="1" customWidth="1"/>
    <col min="48" max="48" width="9.6640625" style="72" customWidth="1"/>
    <col min="49" max="52" width="9.6640625" style="72" hidden="1" customWidth="1" outlineLevel="1"/>
    <col min="53" max="54" width="9" style="72" hidden="1" customWidth="1" outlineLevel="1"/>
    <col min="55" max="55" width="13" style="72" collapsed="1"/>
    <col min="56" max="16384" width="13" style="72"/>
  </cols>
  <sheetData>
    <row r="1" spans="1:54" ht="27" customHeight="1" thickBot="1">
      <c r="D1" s="216" t="s">
        <v>134</v>
      </c>
      <c r="E1" s="217"/>
      <c r="F1" s="217"/>
      <c r="G1" s="218"/>
      <c r="H1" s="219" t="s">
        <v>13</v>
      </c>
      <c r="I1" s="220"/>
      <c r="J1" s="207" t="s">
        <v>90</v>
      </c>
      <c r="K1" s="207"/>
      <c r="L1" s="207"/>
      <c r="M1" s="208"/>
      <c r="N1" s="77"/>
      <c r="O1" s="71"/>
      <c r="P1" s="71"/>
      <c r="S1" s="71"/>
      <c r="T1" s="47"/>
      <c r="U1" s="47"/>
      <c r="V1" s="47"/>
      <c r="W1" s="47"/>
    </row>
    <row r="2" spans="1:54" ht="18" customHeight="1" thickBot="1">
      <c r="A2" s="70"/>
      <c r="B2" s="70"/>
      <c r="C2" s="70"/>
      <c r="D2" s="70"/>
      <c r="E2" s="70"/>
      <c r="F2" s="70"/>
      <c r="G2" s="78"/>
      <c r="H2" s="70"/>
      <c r="I2" s="78"/>
      <c r="J2" s="71"/>
      <c r="K2" s="74"/>
      <c r="L2" s="74"/>
      <c r="M2" s="74"/>
      <c r="N2" s="71"/>
      <c r="O2" s="71"/>
      <c r="P2" s="71"/>
      <c r="S2" s="71"/>
      <c r="T2" s="47"/>
      <c r="U2" s="47"/>
      <c r="V2" s="47"/>
      <c r="W2" s="47"/>
    </row>
    <row r="3" spans="1:54" ht="27" customHeight="1" thickBot="1">
      <c r="A3" s="70"/>
      <c r="B3" s="70"/>
      <c r="C3" s="74"/>
      <c r="D3" s="70"/>
      <c r="E3" s="79" t="s">
        <v>14</v>
      </c>
      <c r="F3" s="80">
        <v>2025</v>
      </c>
      <c r="G3" s="76" t="s">
        <v>94</v>
      </c>
      <c r="H3" s="81">
        <v>5</v>
      </c>
      <c r="I3" s="76" t="s">
        <v>15</v>
      </c>
      <c r="J3" s="82">
        <v>3</v>
      </c>
      <c r="K3" s="83" t="s">
        <v>16</v>
      </c>
      <c r="N3" s="71"/>
      <c r="O3" s="71"/>
      <c r="P3" s="71"/>
      <c r="Q3" s="71"/>
      <c r="R3" s="71"/>
      <c r="S3" s="71"/>
      <c r="T3" s="47"/>
      <c r="U3" s="47"/>
      <c r="V3" s="47"/>
      <c r="W3" s="47"/>
      <c r="AT3" s="209" t="s">
        <v>17</v>
      </c>
      <c r="AU3" s="209"/>
      <c r="AV3" s="209"/>
      <c r="AW3" s="73"/>
      <c r="AX3" s="73"/>
      <c r="AY3" s="73"/>
      <c r="AZ3" s="73"/>
    </row>
    <row r="4" spans="1:54" ht="18" customHeight="1" thickBot="1">
      <c r="A4" s="70"/>
      <c r="B4" s="70"/>
      <c r="C4" s="69"/>
      <c r="D4" s="74"/>
      <c r="E4" s="69"/>
      <c r="F4" s="69"/>
      <c r="G4" s="70"/>
      <c r="H4" s="70"/>
      <c r="I4" s="70"/>
      <c r="J4" s="71"/>
      <c r="K4" s="74"/>
      <c r="L4" s="74"/>
      <c r="M4" s="74"/>
      <c r="N4" s="71"/>
      <c r="O4" s="71"/>
      <c r="P4" s="71"/>
      <c r="Q4" s="84"/>
      <c r="R4" s="85"/>
      <c r="S4" s="85"/>
      <c r="T4" s="47"/>
      <c r="U4" s="47"/>
      <c r="V4" s="47"/>
      <c r="W4" s="47"/>
      <c r="AT4" s="86" t="s">
        <v>18</v>
      </c>
      <c r="AU4" s="87"/>
      <c r="AV4" s="88" t="s">
        <v>6</v>
      </c>
      <c r="AW4" s="89"/>
      <c r="AX4" s="89" t="s">
        <v>19</v>
      </c>
      <c r="AY4" s="89" t="s">
        <v>20</v>
      </c>
      <c r="AZ4" s="89" t="s">
        <v>21</v>
      </c>
      <c r="BA4" s="72" t="s">
        <v>22</v>
      </c>
      <c r="BB4" s="72" t="s">
        <v>23</v>
      </c>
    </row>
    <row r="5" spans="1:54" ht="20.25" customHeight="1">
      <c r="A5" s="233" t="s">
        <v>143</v>
      </c>
      <c r="B5" s="234"/>
      <c r="C5" s="234"/>
      <c r="D5" s="234"/>
      <c r="E5" s="234" t="s">
        <v>24</v>
      </c>
      <c r="F5" s="234"/>
      <c r="G5" s="234"/>
      <c r="H5" s="237"/>
      <c r="I5" s="70"/>
      <c r="M5" s="210" t="s">
        <v>91</v>
      </c>
      <c r="N5" s="211"/>
      <c r="O5" s="212"/>
      <c r="P5" s="71"/>
      <c r="Q5" s="85"/>
      <c r="R5" s="85"/>
      <c r="S5" s="85"/>
      <c r="T5" s="47"/>
      <c r="U5" s="47"/>
      <c r="V5" s="47"/>
      <c r="W5" s="47"/>
      <c r="AT5" s="163" t="s">
        <v>25</v>
      </c>
      <c r="AU5" s="164"/>
      <c r="AV5" s="165">
        <v>1</v>
      </c>
      <c r="AW5" s="73" t="str">
        <f>AT5&amp;AU5</f>
        <v>１００ｍ</v>
      </c>
      <c r="AX5" s="73">
        <v>1</v>
      </c>
      <c r="AY5" s="73">
        <v>1050</v>
      </c>
      <c r="AZ5" s="73">
        <v>2200</v>
      </c>
      <c r="BA5" s="72">
        <v>1001</v>
      </c>
      <c r="BB5" s="72">
        <v>2001</v>
      </c>
    </row>
    <row r="6" spans="1:54" ht="20.25" customHeight="1">
      <c r="A6" s="238"/>
      <c r="B6" s="235"/>
      <c r="C6" s="235"/>
      <c r="D6" s="235"/>
      <c r="E6" s="235"/>
      <c r="F6" s="235"/>
      <c r="G6" s="235"/>
      <c r="H6" s="236"/>
      <c r="I6" s="90" t="s">
        <v>92</v>
      </c>
      <c r="K6" s="91"/>
      <c r="L6" s="91"/>
      <c r="M6" s="203">
        <f>E6</f>
        <v>0</v>
      </c>
      <c r="N6" s="204"/>
      <c r="O6" s="205"/>
      <c r="P6" s="71"/>
      <c r="Q6" s="71"/>
      <c r="R6" s="71"/>
      <c r="S6" s="71"/>
      <c r="T6" s="47"/>
      <c r="U6" s="47"/>
      <c r="V6" s="47"/>
      <c r="W6" s="47"/>
      <c r="AT6" s="163" t="s">
        <v>26</v>
      </c>
      <c r="AU6" s="164"/>
      <c r="AV6" s="165">
        <v>2</v>
      </c>
      <c r="AW6" s="73" t="str">
        <f t="shared" ref="AW6:AW27" si="0">AT6&amp;AU6</f>
        <v>２００ｍ</v>
      </c>
      <c r="AX6" s="73">
        <v>2</v>
      </c>
      <c r="AY6" s="73">
        <v>2150</v>
      </c>
      <c r="AZ6" s="73">
        <v>4000</v>
      </c>
      <c r="BA6" s="72">
        <v>1002</v>
      </c>
      <c r="BB6" s="72">
        <v>2002</v>
      </c>
    </row>
    <row r="7" spans="1:54" ht="20.25" customHeight="1">
      <c r="A7" s="242" t="s">
        <v>9</v>
      </c>
      <c r="B7" s="243"/>
      <c r="C7" s="243" t="s">
        <v>10</v>
      </c>
      <c r="D7" s="243"/>
      <c r="E7" s="201"/>
      <c r="F7" s="201"/>
      <c r="G7" s="201"/>
      <c r="H7" s="202"/>
      <c r="I7" s="69"/>
      <c r="M7" s="203"/>
      <c r="N7" s="204"/>
      <c r="O7" s="205"/>
      <c r="P7" s="71"/>
      <c r="Q7" s="71"/>
      <c r="R7" s="71"/>
      <c r="S7" s="71"/>
      <c r="T7" s="47"/>
      <c r="U7" s="47"/>
      <c r="V7" s="47"/>
      <c r="W7" s="47"/>
      <c r="AT7" s="163" t="s">
        <v>27</v>
      </c>
      <c r="AU7" s="164"/>
      <c r="AV7" s="165">
        <v>4</v>
      </c>
      <c r="AW7" s="73" t="str">
        <f t="shared" si="0"/>
        <v>４００ｍ</v>
      </c>
      <c r="AX7" s="73">
        <v>4</v>
      </c>
      <c r="AY7" s="73">
        <v>4800</v>
      </c>
      <c r="AZ7" s="73">
        <v>13000</v>
      </c>
      <c r="BA7" s="72">
        <v>1004</v>
      </c>
    </row>
    <row r="8" spans="1:54" ht="20.25" customHeight="1" thickBot="1">
      <c r="A8" s="244"/>
      <c r="B8" s="245"/>
      <c r="C8" s="245" t="s">
        <v>11</v>
      </c>
      <c r="D8" s="245"/>
      <c r="E8" s="240"/>
      <c r="F8" s="240"/>
      <c r="G8" s="240"/>
      <c r="H8" s="241"/>
      <c r="I8" s="69"/>
      <c r="M8" s="203"/>
      <c r="N8" s="204"/>
      <c r="O8" s="205"/>
      <c r="P8" s="71"/>
      <c r="Q8" s="71"/>
      <c r="R8" s="71"/>
      <c r="S8" s="71"/>
      <c r="T8" s="47"/>
      <c r="U8" s="47"/>
      <c r="V8" s="47"/>
      <c r="W8" s="47"/>
      <c r="Y8" s="72" t="s">
        <v>22</v>
      </c>
      <c r="Z8" s="72" t="s">
        <v>28</v>
      </c>
      <c r="AA8" s="72">
        <f>SUM(Y23:Y150)</f>
        <v>0</v>
      </c>
      <c r="AB8" s="72">
        <f>SUM(AA8*300)</f>
        <v>0</v>
      </c>
      <c r="AC8" s="72" t="str">
        <f>IF(F11=AB8,"",CONCATENATE(AD8,"男子の個人種目"))</f>
        <v/>
      </c>
      <c r="AD8" s="92" t="str">
        <f t="shared" ref="AD8:AD13" si="1">IF(AE7=AE8,"",IF(AE8&gt;1,"、",""))</f>
        <v/>
      </c>
      <c r="AE8" s="72">
        <f t="shared" ref="AE8:AE13" si="2">IF(F11=AB8,SUM(AE7),SUM(AE7+1))</f>
        <v>0</v>
      </c>
      <c r="AT8" s="163" t="s">
        <v>29</v>
      </c>
      <c r="AU8" s="164"/>
      <c r="AV8" s="165">
        <v>8</v>
      </c>
      <c r="AW8" s="73" t="str">
        <f t="shared" si="0"/>
        <v>８００ｍ</v>
      </c>
      <c r="AX8" s="73">
        <v>8</v>
      </c>
      <c r="AY8" s="73">
        <v>15500</v>
      </c>
      <c r="AZ8" s="73">
        <v>40000</v>
      </c>
      <c r="BA8" s="72">
        <v>1008</v>
      </c>
      <c r="BB8" s="72">
        <v>2008</v>
      </c>
    </row>
    <row r="9" spans="1:54" ht="20.25" customHeight="1">
      <c r="A9" s="69"/>
      <c r="B9" s="69"/>
      <c r="C9" s="70"/>
      <c r="D9" s="70"/>
      <c r="E9" s="74"/>
      <c r="F9" s="74"/>
      <c r="G9" s="69"/>
      <c r="H9" s="69"/>
      <c r="I9" s="69"/>
      <c r="J9" s="71"/>
      <c r="K9" s="74"/>
      <c r="L9" s="74"/>
      <c r="M9" s="203"/>
      <c r="N9" s="204"/>
      <c r="O9" s="205"/>
      <c r="P9" s="71"/>
      <c r="Q9" s="71"/>
      <c r="R9" s="71"/>
      <c r="S9" s="71"/>
      <c r="T9" s="47"/>
      <c r="U9" s="47"/>
      <c r="V9" s="47"/>
      <c r="W9" s="47"/>
      <c r="Z9" s="72" t="s">
        <v>30</v>
      </c>
      <c r="AA9" s="72">
        <f>SUM(AC23:AC150)</f>
        <v>0</v>
      </c>
      <c r="AB9" s="72">
        <f>SUM(AA9*600)</f>
        <v>0</v>
      </c>
      <c r="AC9" s="72" t="str">
        <f>IF(F12=AB9,"",CONCATENATE(AD9,"男子のリレー種目"))</f>
        <v/>
      </c>
      <c r="AD9" s="92" t="str">
        <f t="shared" si="1"/>
        <v/>
      </c>
      <c r="AE9" s="72">
        <f t="shared" si="2"/>
        <v>0</v>
      </c>
      <c r="AT9" s="156" t="s">
        <v>132</v>
      </c>
      <c r="AU9" s="93"/>
      <c r="AV9" s="94">
        <v>10</v>
      </c>
      <c r="AW9" s="73" t="str">
        <f t="shared" si="0"/>
        <v>１０００ｍ</v>
      </c>
      <c r="AX9" s="73">
        <v>10</v>
      </c>
      <c r="AY9" s="73">
        <v>22000</v>
      </c>
      <c r="AZ9" s="73">
        <v>50000</v>
      </c>
    </row>
    <row r="10" spans="1:54" ht="20.25" customHeight="1" thickBot="1">
      <c r="A10" s="69"/>
      <c r="B10" s="69"/>
      <c r="C10" s="70"/>
      <c r="D10" s="70"/>
      <c r="E10" s="74"/>
      <c r="F10" s="74"/>
      <c r="G10" s="69"/>
      <c r="H10" s="69"/>
      <c r="I10" s="69"/>
      <c r="J10" s="71"/>
      <c r="K10" s="74"/>
      <c r="L10" s="74"/>
      <c r="M10" s="203"/>
      <c r="N10" s="204"/>
      <c r="O10" s="205"/>
      <c r="P10" s="71"/>
      <c r="Q10" s="71"/>
      <c r="R10" s="71"/>
      <c r="S10" s="71"/>
      <c r="T10" s="47"/>
      <c r="U10" s="47"/>
      <c r="V10" s="47"/>
      <c r="W10" s="47"/>
      <c r="Z10" s="72" t="s">
        <v>32</v>
      </c>
      <c r="AA10" s="72">
        <f>SUM(Z23:Z150)</f>
        <v>0</v>
      </c>
      <c r="AB10" s="72">
        <f>SUM(AA10*600)</f>
        <v>0</v>
      </c>
      <c r="AC10" s="72" t="str">
        <f>IF(F13=AB10,"",CONCATENATE(AD10,"男子の四種競技"))</f>
        <v/>
      </c>
      <c r="AD10" s="92" t="str">
        <f t="shared" si="1"/>
        <v/>
      </c>
      <c r="AE10" s="72">
        <f t="shared" si="2"/>
        <v>0</v>
      </c>
      <c r="AT10" s="163" t="s">
        <v>31</v>
      </c>
      <c r="AU10" s="164"/>
      <c r="AV10" s="165">
        <v>15</v>
      </c>
      <c r="AW10" s="73" t="str">
        <f t="shared" si="0"/>
        <v>１５００ｍ</v>
      </c>
      <c r="AX10" s="73">
        <v>15</v>
      </c>
      <c r="AY10" s="73">
        <v>40000</v>
      </c>
      <c r="AZ10" s="73">
        <v>80000</v>
      </c>
      <c r="BA10" s="72">
        <v>1015</v>
      </c>
      <c r="BB10" s="72">
        <v>2015</v>
      </c>
    </row>
    <row r="11" spans="1:54" ht="20.25" customHeight="1">
      <c r="A11" s="95" t="s">
        <v>34</v>
      </c>
      <c r="B11" s="246" t="s">
        <v>35</v>
      </c>
      <c r="C11" s="96" t="s">
        <v>5</v>
      </c>
      <c r="D11" s="43"/>
      <c r="E11" s="54" t="s">
        <v>36</v>
      </c>
      <c r="F11" s="55">
        <f>SUM(D11*300)</f>
        <v>0</v>
      </c>
      <c r="G11" s="251" t="s">
        <v>37</v>
      </c>
      <c r="H11" s="252"/>
      <c r="I11" s="239">
        <f>SUM(F11:F13)</f>
        <v>0</v>
      </c>
      <c r="J11" s="56"/>
      <c r="K11" s="97"/>
      <c r="L11" s="71"/>
      <c r="M11" s="203"/>
      <c r="N11" s="204"/>
      <c r="O11" s="205"/>
      <c r="P11" s="71"/>
      <c r="Q11" s="71"/>
      <c r="R11" s="71"/>
      <c r="S11" s="71"/>
      <c r="T11" s="47"/>
      <c r="U11" s="47"/>
      <c r="V11" s="47"/>
      <c r="W11" s="47"/>
      <c r="Y11" s="72" t="s">
        <v>23</v>
      </c>
      <c r="Z11" s="72" t="s">
        <v>28</v>
      </c>
      <c r="AA11" s="72">
        <f>SUM(AA23:AA150)</f>
        <v>0</v>
      </c>
      <c r="AB11" s="72">
        <f>SUM(AA11*300)</f>
        <v>0</v>
      </c>
      <c r="AC11" s="72" t="str">
        <f>IF(F14=AB11,"",CONCATENATE(AD11,"女子の個人種目"))</f>
        <v/>
      </c>
      <c r="AD11" s="92" t="str">
        <f t="shared" si="1"/>
        <v/>
      </c>
      <c r="AE11" s="72">
        <f t="shared" si="2"/>
        <v>0</v>
      </c>
      <c r="AT11" s="163" t="s">
        <v>33</v>
      </c>
      <c r="AU11" s="164"/>
      <c r="AV11" s="165">
        <v>30</v>
      </c>
      <c r="AW11" s="73" t="str">
        <f t="shared" si="0"/>
        <v>３０００ｍ</v>
      </c>
      <c r="AX11" s="73">
        <v>18</v>
      </c>
      <c r="AY11" s="73">
        <v>15500</v>
      </c>
      <c r="AZ11" s="73">
        <v>40000</v>
      </c>
      <c r="BA11" s="72">
        <v>1030</v>
      </c>
    </row>
    <row r="12" spans="1:54" ht="20.25" customHeight="1" thickBot="1">
      <c r="A12" s="98"/>
      <c r="B12" s="194"/>
      <c r="C12" s="99" t="s">
        <v>7</v>
      </c>
      <c r="D12" s="44"/>
      <c r="E12" s="57" t="s">
        <v>142</v>
      </c>
      <c r="F12" s="58">
        <f>SUM(D12*600)</f>
        <v>0</v>
      </c>
      <c r="G12" s="197"/>
      <c r="H12" s="198"/>
      <c r="I12" s="206"/>
      <c r="J12" s="56"/>
      <c r="K12" s="97"/>
      <c r="L12" s="71"/>
      <c r="M12" s="213"/>
      <c r="N12" s="214"/>
      <c r="O12" s="215"/>
      <c r="P12" s="71"/>
      <c r="Q12" s="71"/>
      <c r="R12" s="71"/>
      <c r="S12" s="71"/>
      <c r="T12" s="47"/>
      <c r="U12" s="47"/>
      <c r="V12" s="47"/>
      <c r="W12" s="47"/>
      <c r="Z12" s="72" t="s">
        <v>38</v>
      </c>
      <c r="AA12" s="72">
        <f>SUM(AD23:AD150)</f>
        <v>0</v>
      </c>
      <c r="AB12" s="72">
        <f>SUM(AA12*600)</f>
        <v>0</v>
      </c>
      <c r="AC12" s="72" t="str">
        <f>IF(F15=AB12,"",CONCATENATE(AD12,"女子のリレー種目"))</f>
        <v/>
      </c>
      <c r="AD12" s="92" t="str">
        <f t="shared" si="1"/>
        <v/>
      </c>
      <c r="AE12" s="72">
        <f t="shared" si="2"/>
        <v>0</v>
      </c>
      <c r="AT12" s="163" t="s">
        <v>39</v>
      </c>
      <c r="AU12" s="164"/>
      <c r="AV12" s="165">
        <v>100</v>
      </c>
      <c r="AW12" s="73" t="str">
        <f t="shared" si="0"/>
        <v>１００ｍＪＨ</v>
      </c>
      <c r="AX12" s="73">
        <v>30</v>
      </c>
      <c r="AY12" s="73">
        <v>83000</v>
      </c>
      <c r="AZ12" s="73">
        <v>150000</v>
      </c>
      <c r="BA12" s="72">
        <v>1110</v>
      </c>
    </row>
    <row r="13" spans="1:54" ht="20.25" customHeight="1" thickBot="1">
      <c r="A13" s="98"/>
      <c r="B13" s="194"/>
      <c r="C13" s="99"/>
      <c r="D13" s="59"/>
      <c r="E13" s="57"/>
      <c r="F13" s="58"/>
      <c r="G13" s="199"/>
      <c r="H13" s="200"/>
      <c r="I13" s="206"/>
      <c r="J13" s="56"/>
      <c r="K13" s="97"/>
      <c r="L13" s="71"/>
      <c r="P13" s="71"/>
      <c r="Q13" s="71"/>
      <c r="R13" s="71"/>
      <c r="S13" s="71"/>
      <c r="T13" s="47"/>
      <c r="U13" s="47"/>
      <c r="V13" s="47"/>
      <c r="W13" s="47"/>
      <c r="Z13" s="72" t="s">
        <v>32</v>
      </c>
      <c r="AA13" s="72">
        <f>SUM(AB23:AB150)</f>
        <v>0</v>
      </c>
      <c r="AB13" s="72">
        <f>SUM(AA13*600)</f>
        <v>0</v>
      </c>
      <c r="AC13" s="72" t="str">
        <f>IF(F16=AB13,"",CONCATENATE(AD13,"女子の四種競技"))</f>
        <v/>
      </c>
      <c r="AD13" s="92" t="str">
        <f t="shared" si="1"/>
        <v/>
      </c>
      <c r="AE13" s="72">
        <f t="shared" si="2"/>
        <v>0</v>
      </c>
      <c r="AT13" s="156" t="s">
        <v>40</v>
      </c>
      <c r="AU13" s="93"/>
      <c r="AV13" s="94">
        <v>101</v>
      </c>
      <c r="AW13" s="73" t="str">
        <f t="shared" si="0"/>
        <v>１００ｍＹＨ</v>
      </c>
      <c r="AX13" s="73">
        <v>50</v>
      </c>
      <c r="AY13" s="73">
        <v>150000</v>
      </c>
      <c r="AZ13" s="73">
        <v>250000</v>
      </c>
      <c r="BB13" s="72">
        <v>2100</v>
      </c>
    </row>
    <row r="14" spans="1:54" ht="20.25" customHeight="1">
      <c r="A14" s="100" t="s">
        <v>41</v>
      </c>
      <c r="B14" s="194" t="s">
        <v>42</v>
      </c>
      <c r="C14" s="101" t="s">
        <v>5</v>
      </c>
      <c r="D14" s="45"/>
      <c r="E14" s="60" t="s">
        <v>36</v>
      </c>
      <c r="F14" s="61">
        <f>SUM(D14*300)</f>
        <v>0</v>
      </c>
      <c r="G14" s="195" t="s">
        <v>43</v>
      </c>
      <c r="H14" s="196"/>
      <c r="I14" s="206">
        <f>SUM(F14:F16)</f>
        <v>0</v>
      </c>
      <c r="J14" s="62"/>
      <c r="K14" s="103"/>
      <c r="L14" s="104"/>
      <c r="M14" s="104"/>
      <c r="N14" s="104"/>
      <c r="O14" s="104"/>
      <c r="P14" s="230" t="s">
        <v>135</v>
      </c>
      <c r="Q14" s="231"/>
      <c r="R14" s="231"/>
      <c r="S14" s="232"/>
      <c r="T14" s="48"/>
      <c r="U14" s="48"/>
      <c r="V14" s="48"/>
      <c r="W14" s="48"/>
      <c r="AB14" s="72">
        <f>SUM(AB8:AB13)</f>
        <v>0</v>
      </c>
      <c r="AT14" s="163" t="s">
        <v>44</v>
      </c>
      <c r="AU14" s="164"/>
      <c r="AV14" s="165">
        <v>110</v>
      </c>
      <c r="AW14" s="73" t="str">
        <f t="shared" si="0"/>
        <v>１１０ｍＹＨ</v>
      </c>
      <c r="AX14" s="73">
        <v>100</v>
      </c>
      <c r="AY14" s="73">
        <v>1400</v>
      </c>
      <c r="AZ14" s="73">
        <v>2500</v>
      </c>
    </row>
    <row r="15" spans="1:54" ht="20.25" customHeight="1">
      <c r="A15" s="100"/>
      <c r="B15" s="194"/>
      <c r="C15" s="101" t="s">
        <v>7</v>
      </c>
      <c r="D15" s="46"/>
      <c r="E15" s="57" t="s">
        <v>142</v>
      </c>
      <c r="F15" s="63">
        <f>SUM(D15*600)</f>
        <v>0</v>
      </c>
      <c r="G15" s="197"/>
      <c r="H15" s="198"/>
      <c r="I15" s="206"/>
      <c r="J15" s="62"/>
      <c r="K15" s="103"/>
      <c r="L15" s="104"/>
      <c r="M15" s="104"/>
      <c r="N15" s="104"/>
      <c r="O15" s="104"/>
      <c r="P15" s="221"/>
      <c r="Q15" s="222"/>
      <c r="R15" s="222"/>
      <c r="S15" s="223"/>
      <c r="T15" s="155"/>
      <c r="U15" s="155"/>
      <c r="V15" s="155"/>
      <c r="W15" s="155"/>
      <c r="AC15" s="72" t="str">
        <f>CONCATENATE(AC8,AC9,AC10,AC11,AC12,AC13,"が間違っています。")</f>
        <v>が間違っています。</v>
      </c>
      <c r="AT15" s="156" t="s">
        <v>133</v>
      </c>
      <c r="AU15" s="105"/>
      <c r="AV15" s="94">
        <v>111</v>
      </c>
      <c r="AW15" s="73" t="str">
        <f t="shared" si="0"/>
        <v>1年男子100ｍH</v>
      </c>
      <c r="AX15" s="73">
        <v>101</v>
      </c>
      <c r="AY15" s="73">
        <v>1400</v>
      </c>
      <c r="AZ15" s="73">
        <v>2500</v>
      </c>
      <c r="BA15" s="72">
        <v>1501</v>
      </c>
      <c r="BB15" s="72">
        <v>2501</v>
      </c>
    </row>
    <row r="16" spans="1:54" ht="20.25" customHeight="1" thickBot="1">
      <c r="A16" s="100"/>
      <c r="B16" s="194"/>
      <c r="C16" s="106"/>
      <c r="D16" s="102"/>
      <c r="E16" s="57"/>
      <c r="F16" s="63"/>
      <c r="G16" s="199"/>
      <c r="H16" s="200"/>
      <c r="I16" s="206"/>
      <c r="J16" s="62"/>
      <c r="K16" s="103"/>
      <c r="L16" s="104"/>
      <c r="M16" s="104"/>
      <c r="N16" s="104"/>
      <c r="O16" s="104"/>
      <c r="P16" s="224"/>
      <c r="Q16" s="225"/>
      <c r="R16" s="225"/>
      <c r="S16" s="226"/>
      <c r="T16" s="155"/>
      <c r="U16" s="155"/>
      <c r="V16" s="155"/>
      <c r="W16" s="155"/>
      <c r="AT16" s="163" t="s">
        <v>12</v>
      </c>
      <c r="AU16" s="166"/>
      <c r="AV16" s="165">
        <v>501</v>
      </c>
      <c r="AW16" s="73" t="str">
        <f t="shared" si="0"/>
        <v>走高跳</v>
      </c>
      <c r="AX16" s="73">
        <v>110</v>
      </c>
      <c r="AY16" s="73">
        <v>1400</v>
      </c>
      <c r="AZ16" s="73">
        <v>2500</v>
      </c>
      <c r="BA16" s="72">
        <v>1502</v>
      </c>
      <c r="BB16" s="72">
        <v>2502</v>
      </c>
    </row>
    <row r="17" spans="1:54" ht="20.25" customHeight="1" thickBot="1">
      <c r="A17" s="107" t="s">
        <v>45</v>
      </c>
      <c r="B17" s="66"/>
      <c r="C17" s="108"/>
      <c r="D17" s="108"/>
      <c r="E17" s="64"/>
      <c r="F17" s="65"/>
      <c r="G17" s="247" t="s">
        <v>46</v>
      </c>
      <c r="H17" s="248"/>
      <c r="I17" s="67">
        <f>SUM(I11:I15)</f>
        <v>0</v>
      </c>
      <c r="J17" s="68" t="str">
        <f>IF(I17=AB14,"○","×")</f>
        <v>○</v>
      </c>
      <c r="K17" s="103"/>
      <c r="L17" s="104"/>
      <c r="M17" s="104"/>
      <c r="N17" s="104"/>
      <c r="O17" s="104"/>
      <c r="P17" s="227"/>
      <c r="Q17" s="228"/>
      <c r="R17" s="228"/>
      <c r="S17" s="229"/>
      <c r="T17" s="155"/>
      <c r="U17" s="155"/>
      <c r="V17" s="155"/>
      <c r="W17" s="155"/>
      <c r="AT17" s="163" t="s">
        <v>47</v>
      </c>
      <c r="AU17" s="166"/>
      <c r="AV17" s="165">
        <v>502</v>
      </c>
      <c r="AW17" s="73" t="str">
        <f t="shared" si="0"/>
        <v>棒高跳</v>
      </c>
      <c r="AX17" s="73">
        <v>111</v>
      </c>
      <c r="AY17" s="73">
        <v>1400</v>
      </c>
      <c r="AZ17" s="73">
        <v>2500</v>
      </c>
      <c r="BA17" s="72">
        <v>1503</v>
      </c>
      <c r="BB17" s="72">
        <v>2503</v>
      </c>
    </row>
    <row r="18" spans="1:54" ht="20.25" customHeight="1">
      <c r="A18" s="69"/>
      <c r="B18" s="69"/>
      <c r="C18" s="70"/>
      <c r="D18" s="249" t="str">
        <f>IF(J17="○","",AC15)</f>
        <v/>
      </c>
      <c r="E18" s="249"/>
      <c r="F18" s="249"/>
      <c r="G18" s="249"/>
      <c r="H18" s="249"/>
      <c r="I18" s="249"/>
      <c r="J18" s="249"/>
      <c r="K18" s="71"/>
      <c r="L18" s="71"/>
      <c r="M18" s="71"/>
      <c r="N18" s="71"/>
      <c r="O18" s="71"/>
      <c r="P18" s="71"/>
      <c r="Q18" s="71"/>
      <c r="R18" s="71"/>
      <c r="S18" s="71"/>
      <c r="T18" s="47"/>
      <c r="U18" s="47"/>
      <c r="V18" s="47"/>
      <c r="W18" s="47"/>
      <c r="AT18" s="163" t="s">
        <v>48</v>
      </c>
      <c r="AU18" s="166"/>
      <c r="AV18" s="165">
        <v>503</v>
      </c>
      <c r="AW18" s="73" t="str">
        <f t="shared" si="0"/>
        <v>走幅跳</v>
      </c>
      <c r="AX18" s="73">
        <v>115</v>
      </c>
      <c r="AY18" s="73">
        <v>40000</v>
      </c>
      <c r="AZ18" s="73">
        <v>80000</v>
      </c>
      <c r="BA18" s="72">
        <v>1504</v>
      </c>
    </row>
    <row r="19" spans="1:54" ht="20.25" customHeight="1">
      <c r="A19" s="70"/>
      <c r="B19" s="70"/>
      <c r="C19" s="70"/>
      <c r="D19" s="70"/>
      <c r="E19" s="70"/>
      <c r="F19" s="70"/>
      <c r="G19" s="74"/>
      <c r="H19" s="74"/>
      <c r="I19" s="74"/>
      <c r="J19" s="74"/>
      <c r="K19" s="74"/>
      <c r="L19" s="75"/>
      <c r="M19" s="71"/>
      <c r="N19" s="71"/>
      <c r="O19" s="71"/>
      <c r="P19" s="71"/>
      <c r="Q19" s="71"/>
      <c r="R19" s="71"/>
      <c r="S19" s="71"/>
      <c r="T19" s="47"/>
      <c r="U19" s="47"/>
      <c r="V19" s="47"/>
      <c r="W19" s="47"/>
      <c r="AT19" s="163" t="s">
        <v>49</v>
      </c>
      <c r="AU19" s="166"/>
      <c r="AV19" s="165">
        <v>504</v>
      </c>
      <c r="AW19" s="73" t="str">
        <f t="shared" si="0"/>
        <v>三段跳</v>
      </c>
      <c r="AX19" s="73">
        <v>501</v>
      </c>
      <c r="AY19" s="73">
        <v>100</v>
      </c>
      <c r="AZ19" s="73">
        <v>200</v>
      </c>
      <c r="BA19" s="72">
        <v>1615</v>
      </c>
      <c r="BB19" s="72">
        <v>2601</v>
      </c>
    </row>
    <row r="20" spans="1:54" ht="20.25" customHeight="1" thickBot="1">
      <c r="A20" s="71"/>
      <c r="B20" s="71"/>
      <c r="C20" s="250" t="s">
        <v>8</v>
      </c>
      <c r="D20" s="250"/>
      <c r="E20" s="250"/>
      <c r="F20" s="250"/>
      <c r="G20" s="250"/>
      <c r="H20" s="250"/>
      <c r="I20" s="250"/>
      <c r="J20" s="250"/>
      <c r="K20" s="71"/>
      <c r="L20" s="71"/>
      <c r="M20" s="71"/>
      <c r="N20" s="71"/>
      <c r="O20" s="71"/>
      <c r="P20" s="71"/>
      <c r="Q20" s="71"/>
      <c r="R20" s="71"/>
      <c r="S20" s="71"/>
      <c r="T20" s="47"/>
      <c r="U20" s="47"/>
      <c r="V20" s="47"/>
      <c r="W20" s="47"/>
      <c r="AT20" s="167" t="s">
        <v>50</v>
      </c>
      <c r="AU20" s="168" t="s">
        <v>137</v>
      </c>
      <c r="AV20" s="165">
        <v>627</v>
      </c>
      <c r="AW20" s="73" t="str">
        <f t="shared" si="0"/>
        <v>砲丸投2.721kg</v>
      </c>
      <c r="AX20" s="73">
        <v>502</v>
      </c>
      <c r="AY20" s="73">
        <v>100</v>
      </c>
      <c r="AZ20" s="73">
        <v>500</v>
      </c>
      <c r="BB20" s="72">
        <v>2627</v>
      </c>
    </row>
    <row r="21" spans="1:54" s="109" customFormat="1" ht="20.25" customHeight="1">
      <c r="A21" s="188"/>
      <c r="B21" s="190" t="s">
        <v>3</v>
      </c>
      <c r="C21" s="190" t="s">
        <v>1</v>
      </c>
      <c r="D21" s="190" t="s">
        <v>0</v>
      </c>
      <c r="E21" s="190" t="s">
        <v>51</v>
      </c>
      <c r="F21" s="190" t="s">
        <v>2</v>
      </c>
      <c r="G21" s="192" t="s">
        <v>4</v>
      </c>
      <c r="H21" s="181" t="s">
        <v>5</v>
      </c>
      <c r="I21" s="182"/>
      <c r="J21" s="182"/>
      <c r="K21" s="183"/>
      <c r="L21" s="3" t="s">
        <v>52</v>
      </c>
      <c r="M21" s="184" t="s">
        <v>5</v>
      </c>
      <c r="N21" s="184"/>
      <c r="O21" s="184"/>
      <c r="P21" s="185"/>
      <c r="Q21" s="2" t="s">
        <v>52</v>
      </c>
      <c r="R21" s="186" t="s">
        <v>95</v>
      </c>
      <c r="S21" s="186" t="s">
        <v>136</v>
      </c>
      <c r="T21" s="49"/>
      <c r="U21" s="49"/>
      <c r="V21" s="49"/>
      <c r="W21" s="49"/>
      <c r="X21" s="72"/>
      <c r="AR21" s="72"/>
      <c r="AT21" s="157"/>
      <c r="AU21" s="110" t="s">
        <v>138</v>
      </c>
      <c r="AV21" s="94">
        <v>640</v>
      </c>
      <c r="AW21" s="73" t="str">
        <f>AT20&amp;AU21</f>
        <v>砲丸投4.000kg</v>
      </c>
      <c r="AX21" s="73">
        <v>503</v>
      </c>
      <c r="AY21" s="73">
        <v>150</v>
      </c>
      <c r="AZ21" s="73">
        <v>750</v>
      </c>
      <c r="BA21" s="72">
        <v>1650</v>
      </c>
      <c r="BB21" s="72"/>
    </row>
    <row r="22" spans="1:54" s="109" customFormat="1" ht="20.25" customHeight="1" thickBot="1">
      <c r="A22" s="189"/>
      <c r="B22" s="191"/>
      <c r="C22" s="191"/>
      <c r="D22" s="191"/>
      <c r="E22" s="191"/>
      <c r="F22" s="191"/>
      <c r="G22" s="193"/>
      <c r="H22" s="4" t="s">
        <v>53</v>
      </c>
      <c r="I22" s="5" t="s">
        <v>54</v>
      </c>
      <c r="J22" s="5" t="s">
        <v>55</v>
      </c>
      <c r="K22" s="6" t="s">
        <v>56</v>
      </c>
      <c r="L22" s="7" t="s">
        <v>57</v>
      </c>
      <c r="M22" s="8" t="s">
        <v>58</v>
      </c>
      <c r="N22" s="9" t="s">
        <v>59</v>
      </c>
      <c r="O22" s="9" t="s">
        <v>60</v>
      </c>
      <c r="P22" s="9" t="s">
        <v>61</v>
      </c>
      <c r="Q22" s="10" t="s">
        <v>62</v>
      </c>
      <c r="R22" s="187"/>
      <c r="S22" s="187"/>
      <c r="T22" s="1"/>
      <c r="U22" s="1"/>
      <c r="V22" s="1"/>
      <c r="W22" s="1"/>
      <c r="Y22" s="74" t="s">
        <v>63</v>
      </c>
      <c r="Z22" s="74" t="s">
        <v>64</v>
      </c>
      <c r="AA22" s="74" t="s">
        <v>65</v>
      </c>
      <c r="AB22" s="74" t="s">
        <v>66</v>
      </c>
      <c r="AC22" s="109" t="s">
        <v>67</v>
      </c>
      <c r="AD22" s="109" t="s">
        <v>68</v>
      </c>
      <c r="AE22" s="109" t="s">
        <v>53</v>
      </c>
      <c r="AF22" s="109" t="s">
        <v>54</v>
      </c>
      <c r="AG22" s="109" t="s">
        <v>55</v>
      </c>
      <c r="AH22" s="109" t="s">
        <v>56</v>
      </c>
      <c r="AI22" s="109" t="s">
        <v>69</v>
      </c>
      <c r="AJ22" s="109" t="s">
        <v>70</v>
      </c>
      <c r="AK22" s="109" t="s">
        <v>71</v>
      </c>
      <c r="AL22" s="109" t="s">
        <v>72</v>
      </c>
      <c r="AM22" s="109" t="s">
        <v>73</v>
      </c>
      <c r="AN22" s="109" t="s">
        <v>74</v>
      </c>
      <c r="AO22" s="109" t="s">
        <v>75</v>
      </c>
      <c r="AP22" s="109" t="s">
        <v>76</v>
      </c>
      <c r="AR22" s="11" t="s">
        <v>77</v>
      </c>
      <c r="AT22" s="170"/>
      <c r="AU22" s="168" t="s">
        <v>139</v>
      </c>
      <c r="AV22" s="165">
        <v>650</v>
      </c>
      <c r="AW22" s="73" t="str">
        <f>AT20&amp;AU22</f>
        <v>砲丸投5.000kg</v>
      </c>
      <c r="AX22" s="73">
        <v>504</v>
      </c>
      <c r="AY22" s="73">
        <v>800</v>
      </c>
      <c r="AZ22" s="73">
        <v>1500</v>
      </c>
      <c r="BA22" s="72"/>
      <c r="BB22" s="72"/>
    </row>
    <row r="23" spans="1:54" ht="20.25" customHeight="1">
      <c r="A23" s="51">
        <v>1</v>
      </c>
      <c r="B23" s="124"/>
      <c r="C23" s="125"/>
      <c r="D23" s="124"/>
      <c r="E23" s="126"/>
      <c r="F23" s="124"/>
      <c r="G23" s="127"/>
      <c r="H23" s="128"/>
      <c r="I23" s="126"/>
      <c r="J23" s="126"/>
      <c r="K23" s="129"/>
      <c r="L23" s="130"/>
      <c r="M23" s="131"/>
      <c r="N23" s="126"/>
      <c r="O23" s="126"/>
      <c r="P23" s="126"/>
      <c r="Q23" s="132"/>
      <c r="R23" s="132"/>
      <c r="S23" s="130"/>
      <c r="T23" s="23">
        <f>M6</f>
        <v>0</v>
      </c>
      <c r="U23" s="23">
        <f>M7</f>
        <v>0</v>
      </c>
      <c r="V23" s="23">
        <f>M8</f>
        <v>0</v>
      </c>
      <c r="W23" s="23">
        <f>M9</f>
        <v>0</v>
      </c>
      <c r="X23" s="112"/>
      <c r="Y23" s="69">
        <f>IF($B23=1,COUNT($H23:$K23),0)-Z23</f>
        <v>0</v>
      </c>
      <c r="Z23" s="69">
        <f t="shared" ref="Z23:Z141" si="3">IF($B23=1,COUNTIF($H23:$K23,901),0)</f>
        <v>0</v>
      </c>
      <c r="AA23" s="69">
        <f>IF($B23=2,COUNT($H23:$K23),0)-AB23</f>
        <v>0</v>
      </c>
      <c r="AB23" s="69">
        <f t="shared" ref="AB23:AB141" si="4">IF($B23=2,COUNTIF($H23:$K23,901),0)</f>
        <v>0</v>
      </c>
      <c r="AC23" s="72">
        <f t="shared" ref="AC23:AC141" si="5">IF($B23=1,IF($L23="",0,IF(VALUE(RIGHTB($L23,1))=1,1,0)),0)</f>
        <v>0</v>
      </c>
      <c r="AD23" s="72">
        <f t="shared" ref="AD23:AD141" si="6">IF($B23=2,IF($L23="",0,IF(VALUE(RIGHTB($L23,1))=1,1,0)),0)</f>
        <v>0</v>
      </c>
      <c r="AE23" s="72" t="str">
        <f t="shared" ref="AE23:AE54" si="7">IF(H23="","",VLOOKUP(H23+1000*$B23,IF($B23=1,$BA$5:$BA$24,$BB$5:$BB$24),1,0))</f>
        <v/>
      </c>
      <c r="AF23" s="72" t="str">
        <f t="shared" ref="AF23:AF54" si="8">IF(I23="","",VLOOKUP(I23+1000*$B23,IF($B23=1,$BA$5:$BA$24,$BB$5:$BB$24),1,0))</f>
        <v/>
      </c>
      <c r="AG23" s="72" t="str">
        <f t="shared" ref="AG23:AG54" si="9">IF(J23="","",VLOOKUP(J23+1000*$B23,IF($B23=1,$BA$5:$BA$24,$BB$5:$BB$24),1,0))</f>
        <v/>
      </c>
      <c r="AH23" s="72" t="str">
        <f>IF(K23="","",VLOOKUP(K23+1000*$B23,IF($B23=1,$BA$5:$BA$24,$BB$5:$BB$24),1,0))</f>
        <v/>
      </c>
      <c r="AI23" s="72" t="str">
        <f>IF(M23="","",VLOOKUP(H23,$AX$4:$AZ$35,2,0))</f>
        <v/>
      </c>
      <c r="AJ23" s="72" t="str">
        <f t="shared" ref="AJ23:AJ54" si="10">IF(M23="","",VLOOKUP(H23,$AX$4:$AZ$35,3,0))</f>
        <v/>
      </c>
      <c r="AK23" s="72" t="str">
        <f t="shared" ref="AK23:AK54" si="11">IF(N23="","",VLOOKUP(I23,$AX$4:$AZ$35,2,0))</f>
        <v/>
      </c>
      <c r="AL23" s="72" t="str">
        <f t="shared" ref="AL23:AL54" si="12">IF(N23="","",VLOOKUP(I23,$AX$4:$AZ$35,3,0))</f>
        <v/>
      </c>
      <c r="AM23" s="72" t="str">
        <f t="shared" ref="AM23:AM54" si="13">IF(O23="","",VLOOKUP(J23,$AX$4:$AZ$35,2,0))</f>
        <v/>
      </c>
      <c r="AN23" s="72" t="str">
        <f t="shared" ref="AN23:AN54" si="14">IF(O23="","",VLOOKUP(J23,$AX$4:$AZ$35,3,0))</f>
        <v/>
      </c>
      <c r="AO23" s="72" t="str">
        <f t="shared" ref="AO23:AO54" si="15">IF(P23="","",VLOOKUP(K23,$AX$4:$AZ$35,2,0))</f>
        <v/>
      </c>
      <c r="AP23" s="72" t="str">
        <f t="shared" ref="AP23:AP54" si="16">IF(P23="","",VLOOKUP(K23,$AX$4:$AZ$35,3,0))</f>
        <v/>
      </c>
      <c r="AR23" s="113">
        <f t="shared" ref="AR23:AR54" si="17">IF(ISERROR(SUM(AE23:AH23))=TRUE,"×",A23)</f>
        <v>1</v>
      </c>
      <c r="AT23" s="167" t="s">
        <v>78</v>
      </c>
      <c r="AU23" s="168" t="s">
        <v>140</v>
      </c>
      <c r="AV23" s="165">
        <v>601</v>
      </c>
      <c r="AW23" s="73" t="str">
        <f t="shared" si="0"/>
        <v>円盤投1.000kg</v>
      </c>
      <c r="AX23" s="73">
        <v>601</v>
      </c>
      <c r="AY23" s="73">
        <v>500</v>
      </c>
      <c r="AZ23" s="73">
        <v>5000</v>
      </c>
    </row>
    <row r="24" spans="1:54" ht="20.25" customHeight="1">
      <c r="A24" s="52">
        <v>2</v>
      </c>
      <c r="B24" s="124"/>
      <c r="C24" s="125"/>
      <c r="D24" s="124"/>
      <c r="E24" s="126"/>
      <c r="F24" s="124"/>
      <c r="G24" s="127"/>
      <c r="H24" s="128"/>
      <c r="I24" s="126"/>
      <c r="J24" s="126"/>
      <c r="K24" s="129"/>
      <c r="L24" s="130"/>
      <c r="M24" s="131"/>
      <c r="N24" s="126"/>
      <c r="O24" s="126"/>
      <c r="P24" s="126"/>
      <c r="Q24" s="132"/>
      <c r="R24" s="132"/>
      <c r="S24" s="130"/>
      <c r="T24" s="23"/>
      <c r="U24" s="23"/>
      <c r="V24" s="23"/>
      <c r="W24" s="23"/>
      <c r="X24" s="71"/>
      <c r="Y24" s="69">
        <f t="shared" ref="Y24:Y142" si="18">IF($B24=1,COUNT($H24:$K24),0)-Z24</f>
        <v>0</v>
      </c>
      <c r="Z24" s="69">
        <f t="shared" si="3"/>
        <v>0</v>
      </c>
      <c r="AA24" s="69">
        <f t="shared" ref="AA24:AA142" si="19">IF($B24=2,COUNT($H24:$K24),0)-AB24</f>
        <v>0</v>
      </c>
      <c r="AB24" s="69">
        <f t="shared" si="4"/>
        <v>0</v>
      </c>
      <c r="AC24" s="72">
        <f t="shared" si="5"/>
        <v>0</v>
      </c>
      <c r="AD24" s="72">
        <f t="shared" si="6"/>
        <v>0</v>
      </c>
      <c r="AE24" s="72" t="str">
        <f t="shared" si="7"/>
        <v/>
      </c>
      <c r="AF24" s="72" t="str">
        <f t="shared" si="8"/>
        <v/>
      </c>
      <c r="AG24" s="72" t="str">
        <f t="shared" si="9"/>
        <v/>
      </c>
      <c r="AH24" s="72" t="str">
        <f t="shared" ref="AH24:AH54" si="20">IF(K24="","",VLOOKUP(K24+1000*$B24,IF($B24=1,$BA$5:$BA$24,$BB$5:$BB$24),1,0))</f>
        <v/>
      </c>
      <c r="AI24" s="72" t="str">
        <f t="shared" ref="AI24:AI54" si="21">IF(M24="","",VLOOKUP(H24,$AX$4:$AZ$35,2,0))</f>
        <v/>
      </c>
      <c r="AJ24" s="72" t="str">
        <f t="shared" si="10"/>
        <v/>
      </c>
      <c r="AK24" s="72" t="str">
        <f t="shared" si="11"/>
        <v/>
      </c>
      <c r="AL24" s="72" t="str">
        <f t="shared" si="12"/>
        <v/>
      </c>
      <c r="AM24" s="72" t="str">
        <f t="shared" si="13"/>
        <v/>
      </c>
      <c r="AN24" s="72" t="str">
        <f t="shared" si="14"/>
        <v/>
      </c>
      <c r="AO24" s="72" t="str">
        <f t="shared" si="15"/>
        <v/>
      </c>
      <c r="AP24" s="72" t="str">
        <f t="shared" si="16"/>
        <v/>
      </c>
      <c r="AR24" s="113">
        <f t="shared" si="17"/>
        <v>2</v>
      </c>
      <c r="AT24" s="169"/>
      <c r="AU24" s="168" t="s">
        <v>141</v>
      </c>
      <c r="AV24" s="165">
        <v>615</v>
      </c>
      <c r="AW24" s="73" t="str">
        <f>AT23&amp;AU24</f>
        <v>円盤投1.500kg</v>
      </c>
      <c r="AX24" s="73">
        <v>615</v>
      </c>
      <c r="AY24" s="73">
        <v>500</v>
      </c>
      <c r="AZ24" s="73">
        <v>5000</v>
      </c>
    </row>
    <row r="25" spans="1:54" ht="20.25" customHeight="1">
      <c r="A25" s="52">
        <v>3</v>
      </c>
      <c r="B25" s="124"/>
      <c r="C25" s="125"/>
      <c r="D25" s="124"/>
      <c r="E25" s="126"/>
      <c r="F25" s="124"/>
      <c r="G25" s="127"/>
      <c r="H25" s="128"/>
      <c r="I25" s="126"/>
      <c r="J25" s="126"/>
      <c r="K25" s="129"/>
      <c r="L25" s="130"/>
      <c r="M25" s="131"/>
      <c r="N25" s="126"/>
      <c r="O25" s="126"/>
      <c r="P25" s="126"/>
      <c r="Q25" s="132"/>
      <c r="R25" s="132"/>
      <c r="S25" s="130"/>
      <c r="T25" s="23"/>
      <c r="U25" s="23"/>
      <c r="V25" s="23"/>
      <c r="W25" s="23"/>
      <c r="X25" s="71"/>
      <c r="Y25" s="69">
        <f t="shared" si="18"/>
        <v>0</v>
      </c>
      <c r="Z25" s="69">
        <f t="shared" si="3"/>
        <v>0</v>
      </c>
      <c r="AA25" s="69">
        <f t="shared" si="19"/>
        <v>0</v>
      </c>
      <c r="AB25" s="69">
        <f t="shared" si="4"/>
        <v>0</v>
      </c>
      <c r="AC25" s="72">
        <f t="shared" si="5"/>
        <v>0</v>
      </c>
      <c r="AD25" s="72">
        <f t="shared" si="6"/>
        <v>0</v>
      </c>
      <c r="AE25" s="72" t="str">
        <f t="shared" si="7"/>
        <v/>
      </c>
      <c r="AF25" s="72" t="str">
        <f t="shared" si="8"/>
        <v/>
      </c>
      <c r="AG25" s="72" t="str">
        <f t="shared" si="9"/>
        <v/>
      </c>
      <c r="AH25" s="72" t="str">
        <f t="shared" si="20"/>
        <v/>
      </c>
      <c r="AI25" s="72" t="str">
        <f t="shared" si="21"/>
        <v/>
      </c>
      <c r="AJ25" s="72" t="str">
        <f t="shared" si="10"/>
        <v/>
      </c>
      <c r="AK25" s="72" t="str">
        <f t="shared" si="11"/>
        <v/>
      </c>
      <c r="AL25" s="72" t="str">
        <f t="shared" si="12"/>
        <v/>
      </c>
      <c r="AM25" s="72" t="str">
        <f t="shared" si="13"/>
        <v/>
      </c>
      <c r="AN25" s="72" t="str">
        <f t="shared" si="14"/>
        <v/>
      </c>
      <c r="AO25" s="72" t="str">
        <f t="shared" si="15"/>
        <v/>
      </c>
      <c r="AP25" s="72" t="str">
        <f t="shared" si="16"/>
        <v/>
      </c>
      <c r="AR25" s="113">
        <f t="shared" si="17"/>
        <v>3</v>
      </c>
      <c r="AT25" s="158" t="s">
        <v>79</v>
      </c>
      <c r="AU25" s="114" t="s">
        <v>80</v>
      </c>
      <c r="AV25" s="115">
        <v>901</v>
      </c>
      <c r="AW25" s="73" t="str">
        <f t="shared" si="0"/>
        <v>混成競技男子四種競技</v>
      </c>
      <c r="AX25" s="73">
        <v>627</v>
      </c>
      <c r="AY25" s="73">
        <v>300</v>
      </c>
      <c r="AZ25" s="73">
        <v>1800</v>
      </c>
    </row>
    <row r="26" spans="1:54" ht="20.25" customHeight="1" thickBot="1">
      <c r="A26" s="52">
        <v>4</v>
      </c>
      <c r="B26" s="124"/>
      <c r="C26" s="125"/>
      <c r="D26" s="124"/>
      <c r="E26" s="126"/>
      <c r="F26" s="124"/>
      <c r="G26" s="127"/>
      <c r="H26" s="128"/>
      <c r="I26" s="126"/>
      <c r="J26" s="126"/>
      <c r="K26" s="129"/>
      <c r="L26" s="130"/>
      <c r="M26" s="131"/>
      <c r="N26" s="126"/>
      <c r="O26" s="126"/>
      <c r="P26" s="126"/>
      <c r="Q26" s="132"/>
      <c r="R26" s="132"/>
      <c r="S26" s="130"/>
      <c r="T26" s="23"/>
      <c r="U26" s="23"/>
      <c r="V26" s="23"/>
      <c r="W26" s="23"/>
      <c r="X26" s="71"/>
      <c r="Y26" s="69">
        <f t="shared" si="18"/>
        <v>0</v>
      </c>
      <c r="Z26" s="69">
        <f t="shared" si="3"/>
        <v>0</v>
      </c>
      <c r="AA26" s="69">
        <f t="shared" si="19"/>
        <v>0</v>
      </c>
      <c r="AB26" s="69">
        <f t="shared" si="4"/>
        <v>0</v>
      </c>
      <c r="AC26" s="72">
        <f t="shared" si="5"/>
        <v>0</v>
      </c>
      <c r="AD26" s="72">
        <f t="shared" si="6"/>
        <v>0</v>
      </c>
      <c r="AE26" s="72" t="str">
        <f t="shared" si="7"/>
        <v/>
      </c>
      <c r="AF26" s="72" t="str">
        <f t="shared" si="8"/>
        <v/>
      </c>
      <c r="AG26" s="72" t="str">
        <f t="shared" si="9"/>
        <v/>
      </c>
      <c r="AH26" s="72" t="str">
        <f t="shared" si="20"/>
        <v/>
      </c>
      <c r="AI26" s="72" t="str">
        <f t="shared" si="21"/>
        <v/>
      </c>
      <c r="AJ26" s="72" t="str">
        <f t="shared" si="10"/>
        <v/>
      </c>
      <c r="AK26" s="72" t="str">
        <f t="shared" si="11"/>
        <v/>
      </c>
      <c r="AL26" s="72" t="str">
        <f t="shared" si="12"/>
        <v/>
      </c>
      <c r="AM26" s="72" t="str">
        <f t="shared" si="13"/>
        <v/>
      </c>
      <c r="AN26" s="72" t="str">
        <f t="shared" si="14"/>
        <v/>
      </c>
      <c r="AO26" s="72" t="str">
        <f t="shared" si="15"/>
        <v/>
      </c>
      <c r="AP26" s="72" t="str">
        <f t="shared" si="16"/>
        <v/>
      </c>
      <c r="AR26" s="113">
        <f t="shared" si="17"/>
        <v>4</v>
      </c>
      <c r="AT26" s="159" t="s">
        <v>79</v>
      </c>
      <c r="AU26" s="116" t="s">
        <v>81</v>
      </c>
      <c r="AV26" s="117">
        <v>902</v>
      </c>
      <c r="AW26" s="73" t="str">
        <f t="shared" si="0"/>
        <v>混成競技女子四種競技</v>
      </c>
      <c r="AX26" s="73">
        <v>640</v>
      </c>
      <c r="AY26" s="73">
        <v>300</v>
      </c>
      <c r="AZ26" s="73">
        <v>1800</v>
      </c>
    </row>
    <row r="27" spans="1:54" ht="20.25" customHeight="1">
      <c r="A27" s="52">
        <v>5</v>
      </c>
      <c r="B27" s="124"/>
      <c r="C27" s="125"/>
      <c r="D27" s="124"/>
      <c r="E27" s="126"/>
      <c r="F27" s="124"/>
      <c r="G27" s="127"/>
      <c r="H27" s="128"/>
      <c r="I27" s="126"/>
      <c r="J27" s="126"/>
      <c r="K27" s="129"/>
      <c r="L27" s="130"/>
      <c r="M27" s="131"/>
      <c r="N27" s="126"/>
      <c r="O27" s="126"/>
      <c r="P27" s="126"/>
      <c r="Q27" s="132"/>
      <c r="R27" s="133"/>
      <c r="S27" s="134"/>
      <c r="X27" s="71"/>
      <c r="Y27" s="69">
        <f t="shared" si="18"/>
        <v>0</v>
      </c>
      <c r="Z27" s="69">
        <f t="shared" si="3"/>
        <v>0</v>
      </c>
      <c r="AA27" s="69">
        <f t="shared" si="19"/>
        <v>0</v>
      </c>
      <c r="AB27" s="69">
        <f t="shared" si="4"/>
        <v>0</v>
      </c>
      <c r="AC27" s="72">
        <f t="shared" si="5"/>
        <v>0</v>
      </c>
      <c r="AD27" s="72">
        <f t="shared" si="6"/>
        <v>0</v>
      </c>
      <c r="AE27" s="72" t="str">
        <f t="shared" si="7"/>
        <v/>
      </c>
      <c r="AF27" s="72" t="str">
        <f t="shared" si="8"/>
        <v/>
      </c>
      <c r="AG27" s="72" t="str">
        <f t="shared" si="9"/>
        <v/>
      </c>
      <c r="AH27" s="72" t="str">
        <f t="shared" si="20"/>
        <v/>
      </c>
      <c r="AI27" s="72" t="str">
        <f t="shared" si="21"/>
        <v/>
      </c>
      <c r="AJ27" s="72" t="str">
        <f t="shared" si="10"/>
        <v/>
      </c>
      <c r="AK27" s="72" t="str">
        <f t="shared" si="11"/>
        <v/>
      </c>
      <c r="AL27" s="72" t="str">
        <f t="shared" si="12"/>
        <v/>
      </c>
      <c r="AM27" s="72" t="str">
        <f t="shared" si="13"/>
        <v/>
      </c>
      <c r="AN27" s="72" t="str">
        <f t="shared" si="14"/>
        <v/>
      </c>
      <c r="AO27" s="72" t="str">
        <f t="shared" si="15"/>
        <v/>
      </c>
      <c r="AP27" s="72" t="str">
        <f t="shared" si="16"/>
        <v/>
      </c>
      <c r="AR27" s="113">
        <f t="shared" si="17"/>
        <v>5</v>
      </c>
      <c r="AT27" s="171" t="s">
        <v>82</v>
      </c>
      <c r="AU27" s="172" t="s">
        <v>83</v>
      </c>
      <c r="AV27" s="173">
        <v>431</v>
      </c>
      <c r="AW27" s="73" t="str">
        <f t="shared" si="0"/>
        <v>４×１００ｍＲ１走</v>
      </c>
      <c r="AX27" s="73">
        <v>650</v>
      </c>
      <c r="AY27" s="73">
        <v>300</v>
      </c>
      <c r="AZ27" s="73">
        <v>1800</v>
      </c>
    </row>
    <row r="28" spans="1:54" ht="20.25" customHeight="1">
      <c r="A28" s="52">
        <v>6</v>
      </c>
      <c r="B28" s="124"/>
      <c r="C28" s="125"/>
      <c r="D28" s="124"/>
      <c r="E28" s="126"/>
      <c r="F28" s="124"/>
      <c r="G28" s="127"/>
      <c r="H28" s="128"/>
      <c r="I28" s="126"/>
      <c r="J28" s="126"/>
      <c r="K28" s="129"/>
      <c r="L28" s="130"/>
      <c r="M28" s="131"/>
      <c r="N28" s="126"/>
      <c r="O28" s="126"/>
      <c r="P28" s="126"/>
      <c r="Q28" s="132"/>
      <c r="R28" s="132"/>
      <c r="S28" s="130"/>
      <c r="T28" s="23"/>
      <c r="U28" s="23"/>
      <c r="V28" s="23"/>
      <c r="W28" s="23"/>
      <c r="X28" s="71"/>
      <c r="Y28" s="69">
        <f t="shared" si="18"/>
        <v>0</v>
      </c>
      <c r="Z28" s="69">
        <f t="shared" si="3"/>
        <v>0</v>
      </c>
      <c r="AA28" s="69">
        <f t="shared" si="19"/>
        <v>0</v>
      </c>
      <c r="AB28" s="69">
        <f t="shared" si="4"/>
        <v>0</v>
      </c>
      <c r="AC28" s="72">
        <f t="shared" si="5"/>
        <v>0</v>
      </c>
      <c r="AD28" s="72">
        <f t="shared" si="6"/>
        <v>0</v>
      </c>
      <c r="AE28" s="72" t="str">
        <f t="shared" si="7"/>
        <v/>
      </c>
      <c r="AF28" s="72" t="str">
        <f t="shared" si="8"/>
        <v/>
      </c>
      <c r="AG28" s="72" t="str">
        <f t="shared" si="9"/>
        <v/>
      </c>
      <c r="AH28" s="72" t="str">
        <f t="shared" si="20"/>
        <v/>
      </c>
      <c r="AI28" s="72" t="str">
        <f t="shared" si="21"/>
        <v/>
      </c>
      <c r="AJ28" s="72" t="str">
        <f t="shared" si="10"/>
        <v/>
      </c>
      <c r="AK28" s="72" t="str">
        <f t="shared" si="11"/>
        <v/>
      </c>
      <c r="AL28" s="72" t="str">
        <f t="shared" si="12"/>
        <v/>
      </c>
      <c r="AM28" s="72" t="str">
        <f t="shared" si="13"/>
        <v/>
      </c>
      <c r="AN28" s="72" t="str">
        <f t="shared" si="14"/>
        <v/>
      </c>
      <c r="AO28" s="72" t="str">
        <f t="shared" si="15"/>
        <v/>
      </c>
      <c r="AP28" s="72" t="str">
        <f t="shared" si="16"/>
        <v/>
      </c>
      <c r="AR28" s="113">
        <f t="shared" si="17"/>
        <v>6</v>
      </c>
      <c r="AT28" s="174"/>
      <c r="AU28" s="166" t="s">
        <v>84</v>
      </c>
      <c r="AV28" s="165">
        <v>432</v>
      </c>
      <c r="AW28" s="73" t="str">
        <f>AT27&amp;AU28</f>
        <v>４×１００ｍＲ２走</v>
      </c>
      <c r="AX28" s="73">
        <v>901</v>
      </c>
      <c r="AY28" s="73">
        <v>300</v>
      </c>
      <c r="AZ28" s="73">
        <v>3000</v>
      </c>
    </row>
    <row r="29" spans="1:54" ht="20.25" customHeight="1">
      <c r="A29" s="52">
        <v>7</v>
      </c>
      <c r="B29" s="124"/>
      <c r="C29" s="125"/>
      <c r="D29" s="124"/>
      <c r="E29" s="126"/>
      <c r="F29" s="124"/>
      <c r="G29" s="127"/>
      <c r="H29" s="128"/>
      <c r="I29" s="126"/>
      <c r="J29" s="126"/>
      <c r="K29" s="129"/>
      <c r="L29" s="130"/>
      <c r="M29" s="131"/>
      <c r="N29" s="126"/>
      <c r="O29" s="126"/>
      <c r="P29" s="126"/>
      <c r="Q29" s="132"/>
      <c r="R29" s="132"/>
      <c r="S29" s="130"/>
      <c r="T29" s="23"/>
      <c r="U29" s="23"/>
      <c r="V29" s="23"/>
      <c r="W29" s="23"/>
      <c r="X29" s="71"/>
      <c r="Y29" s="69">
        <f t="shared" si="18"/>
        <v>0</v>
      </c>
      <c r="Z29" s="69">
        <f t="shared" si="3"/>
        <v>0</v>
      </c>
      <c r="AA29" s="69">
        <f t="shared" si="19"/>
        <v>0</v>
      </c>
      <c r="AB29" s="69">
        <f t="shared" si="4"/>
        <v>0</v>
      </c>
      <c r="AC29" s="72">
        <f t="shared" si="5"/>
        <v>0</v>
      </c>
      <c r="AD29" s="72">
        <f t="shared" si="6"/>
        <v>0</v>
      </c>
      <c r="AE29" s="72" t="str">
        <f t="shared" si="7"/>
        <v/>
      </c>
      <c r="AF29" s="72" t="str">
        <f t="shared" si="8"/>
        <v/>
      </c>
      <c r="AG29" s="72" t="str">
        <f t="shared" si="9"/>
        <v/>
      </c>
      <c r="AH29" s="72" t="str">
        <f t="shared" si="20"/>
        <v/>
      </c>
      <c r="AI29" s="72" t="str">
        <f t="shared" si="21"/>
        <v/>
      </c>
      <c r="AJ29" s="72" t="str">
        <f t="shared" si="10"/>
        <v/>
      </c>
      <c r="AK29" s="72" t="str">
        <f t="shared" si="11"/>
        <v/>
      </c>
      <c r="AL29" s="72" t="str">
        <f t="shared" si="12"/>
        <v/>
      </c>
      <c r="AM29" s="72" t="str">
        <f t="shared" si="13"/>
        <v/>
      </c>
      <c r="AN29" s="72" t="str">
        <f t="shared" si="14"/>
        <v/>
      </c>
      <c r="AO29" s="72" t="str">
        <f t="shared" si="15"/>
        <v/>
      </c>
      <c r="AP29" s="72" t="str">
        <f t="shared" si="16"/>
        <v/>
      </c>
      <c r="AR29" s="113">
        <f t="shared" si="17"/>
        <v>7</v>
      </c>
      <c r="AT29" s="174"/>
      <c r="AU29" s="166" t="s">
        <v>85</v>
      </c>
      <c r="AV29" s="165">
        <v>433</v>
      </c>
      <c r="AW29" s="73" t="str">
        <f>AT27&amp;AU29</f>
        <v>４×１００ｍＲ３走</v>
      </c>
      <c r="AX29" s="73">
        <v>902</v>
      </c>
      <c r="AY29" s="73">
        <v>300</v>
      </c>
      <c r="AZ29" s="73">
        <v>3000</v>
      </c>
    </row>
    <row r="30" spans="1:54" ht="20.25" customHeight="1">
      <c r="A30" s="52">
        <v>8</v>
      </c>
      <c r="B30" s="124"/>
      <c r="C30" s="125"/>
      <c r="D30" s="124"/>
      <c r="E30" s="126"/>
      <c r="F30" s="124"/>
      <c r="G30" s="127"/>
      <c r="H30" s="128"/>
      <c r="I30" s="126"/>
      <c r="J30" s="126"/>
      <c r="K30" s="129"/>
      <c r="L30" s="130"/>
      <c r="M30" s="131"/>
      <c r="N30" s="126"/>
      <c r="O30" s="126"/>
      <c r="P30" s="126"/>
      <c r="Q30" s="132"/>
      <c r="R30" s="132"/>
      <c r="S30" s="130"/>
      <c r="T30" s="23"/>
      <c r="U30" s="23"/>
      <c r="V30" s="23"/>
      <c r="W30" s="23"/>
      <c r="X30" s="71"/>
      <c r="Y30" s="69">
        <f t="shared" si="18"/>
        <v>0</v>
      </c>
      <c r="Z30" s="69">
        <f t="shared" si="3"/>
        <v>0</v>
      </c>
      <c r="AA30" s="69">
        <f t="shared" si="19"/>
        <v>0</v>
      </c>
      <c r="AB30" s="69">
        <f t="shared" si="4"/>
        <v>0</v>
      </c>
      <c r="AC30" s="72">
        <f t="shared" si="5"/>
        <v>0</v>
      </c>
      <c r="AD30" s="72">
        <f t="shared" si="6"/>
        <v>0</v>
      </c>
      <c r="AE30" s="72" t="str">
        <f t="shared" si="7"/>
        <v/>
      </c>
      <c r="AF30" s="72" t="str">
        <f t="shared" si="8"/>
        <v/>
      </c>
      <c r="AG30" s="72" t="str">
        <f t="shared" si="9"/>
        <v/>
      </c>
      <c r="AH30" s="72" t="str">
        <f t="shared" si="20"/>
        <v/>
      </c>
      <c r="AI30" s="72" t="str">
        <f t="shared" si="21"/>
        <v/>
      </c>
      <c r="AJ30" s="72" t="str">
        <f t="shared" si="10"/>
        <v/>
      </c>
      <c r="AK30" s="72" t="str">
        <f t="shared" si="11"/>
        <v/>
      </c>
      <c r="AL30" s="72" t="str">
        <f t="shared" si="12"/>
        <v/>
      </c>
      <c r="AM30" s="72" t="str">
        <f t="shared" si="13"/>
        <v/>
      </c>
      <c r="AN30" s="72" t="str">
        <f t="shared" si="14"/>
        <v/>
      </c>
      <c r="AO30" s="72" t="str">
        <f t="shared" si="15"/>
        <v/>
      </c>
      <c r="AP30" s="72" t="str">
        <f t="shared" si="16"/>
        <v/>
      </c>
      <c r="AR30" s="113">
        <f t="shared" si="17"/>
        <v>8</v>
      </c>
      <c r="AT30" s="174"/>
      <c r="AU30" s="166" t="s">
        <v>86</v>
      </c>
      <c r="AV30" s="165">
        <v>434</v>
      </c>
      <c r="AW30" s="73" t="str">
        <f>AT27&amp;AU30</f>
        <v>４×１００ｍＲ４走</v>
      </c>
      <c r="AX30" s="73"/>
      <c r="AY30" s="73"/>
      <c r="AZ30" s="73"/>
    </row>
    <row r="31" spans="1:54" ht="20.25" customHeight="1">
      <c r="A31" s="52">
        <v>9</v>
      </c>
      <c r="B31" s="124"/>
      <c r="C31" s="125"/>
      <c r="D31" s="124"/>
      <c r="E31" s="126"/>
      <c r="F31" s="124"/>
      <c r="G31" s="127"/>
      <c r="H31" s="128"/>
      <c r="I31" s="126"/>
      <c r="J31" s="126"/>
      <c r="K31" s="129"/>
      <c r="L31" s="130"/>
      <c r="M31" s="131"/>
      <c r="N31" s="126"/>
      <c r="O31" s="126"/>
      <c r="P31" s="126"/>
      <c r="Q31" s="132"/>
      <c r="R31" s="132"/>
      <c r="S31" s="130"/>
      <c r="T31" s="23"/>
      <c r="U31" s="23"/>
      <c r="V31" s="23"/>
      <c r="W31" s="23"/>
      <c r="X31" s="71"/>
      <c r="Y31" s="69">
        <f t="shared" si="18"/>
        <v>0</v>
      </c>
      <c r="Z31" s="69">
        <f t="shared" si="3"/>
        <v>0</v>
      </c>
      <c r="AA31" s="69">
        <f t="shared" si="19"/>
        <v>0</v>
      </c>
      <c r="AB31" s="69">
        <f t="shared" si="4"/>
        <v>0</v>
      </c>
      <c r="AC31" s="72">
        <f t="shared" si="5"/>
        <v>0</v>
      </c>
      <c r="AD31" s="72">
        <f t="shared" si="6"/>
        <v>0</v>
      </c>
      <c r="AE31" s="72" t="str">
        <f t="shared" si="7"/>
        <v/>
      </c>
      <c r="AF31" s="72" t="str">
        <f t="shared" si="8"/>
        <v/>
      </c>
      <c r="AG31" s="72" t="str">
        <f t="shared" si="9"/>
        <v/>
      </c>
      <c r="AH31" s="72" t="str">
        <f t="shared" si="20"/>
        <v/>
      </c>
      <c r="AI31" s="72" t="str">
        <f t="shared" si="21"/>
        <v/>
      </c>
      <c r="AJ31" s="72" t="str">
        <f t="shared" si="10"/>
        <v/>
      </c>
      <c r="AK31" s="72" t="str">
        <f t="shared" si="11"/>
        <v/>
      </c>
      <c r="AL31" s="72" t="str">
        <f t="shared" si="12"/>
        <v/>
      </c>
      <c r="AM31" s="72" t="str">
        <f t="shared" si="13"/>
        <v/>
      </c>
      <c r="AN31" s="72" t="str">
        <f t="shared" si="14"/>
        <v/>
      </c>
      <c r="AO31" s="72" t="str">
        <f t="shared" si="15"/>
        <v/>
      </c>
      <c r="AP31" s="72" t="str">
        <f t="shared" si="16"/>
        <v/>
      </c>
      <c r="AR31" s="113">
        <f t="shared" si="17"/>
        <v>9</v>
      </c>
      <c r="AT31" s="174"/>
      <c r="AU31" s="166" t="s">
        <v>87</v>
      </c>
      <c r="AV31" s="165">
        <v>435</v>
      </c>
      <c r="AW31" s="73" t="str">
        <f>AT27&amp;AU31</f>
        <v>４×１００ｍＲ補欠</v>
      </c>
      <c r="AX31" s="73"/>
      <c r="AY31" s="73"/>
      <c r="AZ31" s="73"/>
    </row>
    <row r="32" spans="1:54" ht="20.25" customHeight="1" thickBot="1">
      <c r="A32" s="52">
        <v>10</v>
      </c>
      <c r="B32" s="124"/>
      <c r="C32" s="125"/>
      <c r="D32" s="124"/>
      <c r="E32" s="126"/>
      <c r="F32" s="124"/>
      <c r="G32" s="127"/>
      <c r="H32" s="128"/>
      <c r="I32" s="126"/>
      <c r="J32" s="126"/>
      <c r="K32" s="129"/>
      <c r="L32" s="130"/>
      <c r="M32" s="131"/>
      <c r="N32" s="126"/>
      <c r="O32" s="126"/>
      <c r="P32" s="126"/>
      <c r="Q32" s="132"/>
      <c r="R32" s="132"/>
      <c r="S32" s="130"/>
      <c r="T32" s="23"/>
      <c r="U32" s="23"/>
      <c r="V32" s="23"/>
      <c r="W32" s="23"/>
      <c r="X32" s="71"/>
      <c r="Y32" s="69">
        <f t="shared" si="18"/>
        <v>0</v>
      </c>
      <c r="Z32" s="69">
        <f t="shared" si="3"/>
        <v>0</v>
      </c>
      <c r="AA32" s="69">
        <f t="shared" si="19"/>
        <v>0</v>
      </c>
      <c r="AB32" s="69">
        <f t="shared" si="4"/>
        <v>0</v>
      </c>
      <c r="AC32" s="72">
        <f t="shared" si="5"/>
        <v>0</v>
      </c>
      <c r="AD32" s="72">
        <f t="shared" si="6"/>
        <v>0</v>
      </c>
      <c r="AE32" s="72" t="str">
        <f t="shared" si="7"/>
        <v/>
      </c>
      <c r="AF32" s="72" t="str">
        <f t="shared" si="8"/>
        <v/>
      </c>
      <c r="AG32" s="72" t="str">
        <f t="shared" si="9"/>
        <v/>
      </c>
      <c r="AH32" s="72" t="str">
        <f t="shared" si="20"/>
        <v/>
      </c>
      <c r="AI32" s="72" t="str">
        <f t="shared" si="21"/>
        <v/>
      </c>
      <c r="AJ32" s="72" t="str">
        <f t="shared" si="10"/>
        <v/>
      </c>
      <c r="AK32" s="72" t="str">
        <f t="shared" si="11"/>
        <v/>
      </c>
      <c r="AL32" s="72" t="str">
        <f t="shared" si="12"/>
        <v/>
      </c>
      <c r="AM32" s="72" t="str">
        <f t="shared" si="13"/>
        <v/>
      </c>
      <c r="AN32" s="72" t="str">
        <f t="shared" si="14"/>
        <v/>
      </c>
      <c r="AO32" s="72" t="str">
        <f t="shared" si="15"/>
        <v/>
      </c>
      <c r="AP32" s="72" t="str">
        <f t="shared" si="16"/>
        <v/>
      </c>
      <c r="AR32" s="113">
        <f t="shared" si="17"/>
        <v>10</v>
      </c>
      <c r="AT32" s="174"/>
      <c r="AU32" s="175" t="s">
        <v>87</v>
      </c>
      <c r="AV32" s="176">
        <v>436</v>
      </c>
      <c r="AW32" s="73" t="str">
        <f>AT27&amp;AU32</f>
        <v>４×１００ｍＲ補欠</v>
      </c>
      <c r="AX32" s="73"/>
      <c r="AY32" s="73"/>
      <c r="AZ32" s="73"/>
    </row>
    <row r="33" spans="1:52" ht="20.25" customHeight="1">
      <c r="A33" s="52">
        <v>11</v>
      </c>
      <c r="B33" s="124"/>
      <c r="C33" s="125"/>
      <c r="D33" s="124"/>
      <c r="E33" s="126"/>
      <c r="F33" s="124"/>
      <c r="G33" s="127"/>
      <c r="H33" s="128"/>
      <c r="I33" s="126"/>
      <c r="J33" s="126"/>
      <c r="K33" s="129"/>
      <c r="L33" s="130"/>
      <c r="M33" s="131"/>
      <c r="N33" s="126"/>
      <c r="O33" s="126"/>
      <c r="P33" s="126"/>
      <c r="Q33" s="132"/>
      <c r="R33" s="132"/>
      <c r="S33" s="130"/>
      <c r="T33" s="23"/>
      <c r="U33" s="23"/>
      <c r="V33" s="23"/>
      <c r="W33" s="23"/>
      <c r="X33" s="71"/>
      <c r="Y33" s="69">
        <f t="shared" si="18"/>
        <v>0</v>
      </c>
      <c r="Z33" s="69">
        <f t="shared" si="3"/>
        <v>0</v>
      </c>
      <c r="AA33" s="69">
        <f t="shared" si="19"/>
        <v>0</v>
      </c>
      <c r="AB33" s="69">
        <f t="shared" si="4"/>
        <v>0</v>
      </c>
      <c r="AC33" s="72">
        <f t="shared" si="5"/>
        <v>0</v>
      </c>
      <c r="AD33" s="72">
        <f t="shared" si="6"/>
        <v>0</v>
      </c>
      <c r="AE33" s="72" t="str">
        <f t="shared" si="7"/>
        <v/>
      </c>
      <c r="AF33" s="72" t="str">
        <f t="shared" si="8"/>
        <v/>
      </c>
      <c r="AG33" s="72" t="str">
        <f t="shared" si="9"/>
        <v/>
      </c>
      <c r="AH33" s="72" t="str">
        <f t="shared" si="20"/>
        <v/>
      </c>
      <c r="AI33" s="72" t="str">
        <f t="shared" si="21"/>
        <v/>
      </c>
      <c r="AJ33" s="72" t="str">
        <f t="shared" si="10"/>
        <v/>
      </c>
      <c r="AK33" s="72" t="str">
        <f t="shared" si="11"/>
        <v/>
      </c>
      <c r="AL33" s="72" t="str">
        <f t="shared" si="12"/>
        <v/>
      </c>
      <c r="AM33" s="72" t="str">
        <f t="shared" si="13"/>
        <v/>
      </c>
      <c r="AN33" s="72" t="str">
        <f t="shared" si="14"/>
        <v/>
      </c>
      <c r="AO33" s="72" t="str">
        <f t="shared" si="15"/>
        <v/>
      </c>
      <c r="AP33" s="72" t="str">
        <f t="shared" si="16"/>
        <v/>
      </c>
      <c r="AR33" s="113">
        <f t="shared" si="17"/>
        <v>11</v>
      </c>
      <c r="AT33" s="171" t="s">
        <v>82</v>
      </c>
      <c r="AU33" s="172" t="s">
        <v>83</v>
      </c>
      <c r="AV33" s="173">
        <v>1431</v>
      </c>
      <c r="AW33" s="73" t="str">
        <f>AT33&amp;AT34&amp;AU33</f>
        <v>４×１００ｍＲＢチーム１走</v>
      </c>
      <c r="AX33" s="73"/>
      <c r="AY33" s="73"/>
      <c r="AZ33" s="73"/>
    </row>
    <row r="34" spans="1:52" ht="20.25" customHeight="1">
      <c r="A34" s="52">
        <v>12</v>
      </c>
      <c r="B34" s="124"/>
      <c r="C34" s="125"/>
      <c r="D34" s="124"/>
      <c r="E34" s="126"/>
      <c r="F34" s="124"/>
      <c r="G34" s="127"/>
      <c r="H34" s="128"/>
      <c r="I34" s="126"/>
      <c r="J34" s="126"/>
      <c r="K34" s="129"/>
      <c r="L34" s="130"/>
      <c r="M34" s="131"/>
      <c r="N34" s="126"/>
      <c r="O34" s="126"/>
      <c r="P34" s="126"/>
      <c r="Q34" s="132"/>
      <c r="R34" s="132"/>
      <c r="S34" s="130"/>
      <c r="T34" s="23"/>
      <c r="U34" s="23"/>
      <c r="V34" s="23"/>
      <c r="W34" s="23"/>
      <c r="X34" s="71"/>
      <c r="Y34" s="69">
        <f t="shared" si="18"/>
        <v>0</v>
      </c>
      <c r="Z34" s="69">
        <f t="shared" si="3"/>
        <v>0</v>
      </c>
      <c r="AA34" s="69">
        <f t="shared" si="19"/>
        <v>0</v>
      </c>
      <c r="AB34" s="69">
        <f t="shared" si="4"/>
        <v>0</v>
      </c>
      <c r="AC34" s="72">
        <f t="shared" si="5"/>
        <v>0</v>
      </c>
      <c r="AD34" s="72">
        <f t="shared" si="6"/>
        <v>0</v>
      </c>
      <c r="AE34" s="72" t="str">
        <f t="shared" si="7"/>
        <v/>
      </c>
      <c r="AF34" s="72" t="str">
        <f t="shared" si="8"/>
        <v/>
      </c>
      <c r="AG34" s="72" t="str">
        <f t="shared" si="9"/>
        <v/>
      </c>
      <c r="AH34" s="72" t="str">
        <f t="shared" si="20"/>
        <v/>
      </c>
      <c r="AI34" s="72" t="str">
        <f t="shared" si="21"/>
        <v/>
      </c>
      <c r="AJ34" s="72" t="str">
        <f t="shared" si="10"/>
        <v/>
      </c>
      <c r="AK34" s="72" t="str">
        <f t="shared" si="11"/>
        <v/>
      </c>
      <c r="AL34" s="72" t="str">
        <f t="shared" si="12"/>
        <v/>
      </c>
      <c r="AM34" s="72" t="str">
        <f t="shared" si="13"/>
        <v/>
      </c>
      <c r="AN34" s="72" t="str">
        <f t="shared" si="14"/>
        <v/>
      </c>
      <c r="AO34" s="72" t="str">
        <f t="shared" si="15"/>
        <v/>
      </c>
      <c r="AP34" s="72" t="str">
        <f t="shared" si="16"/>
        <v/>
      </c>
      <c r="AR34" s="113">
        <f t="shared" si="17"/>
        <v>12</v>
      </c>
      <c r="AT34" s="177" t="s">
        <v>88</v>
      </c>
      <c r="AU34" s="166" t="s">
        <v>84</v>
      </c>
      <c r="AV34" s="165">
        <v>1432</v>
      </c>
      <c r="AW34" s="73" t="str">
        <f>AT33&amp;AT34&amp;AU34</f>
        <v>４×１００ｍＲＢチーム２走</v>
      </c>
      <c r="AX34" s="73"/>
      <c r="AY34" s="73"/>
      <c r="AZ34" s="73"/>
    </row>
    <row r="35" spans="1:52" ht="20.25" customHeight="1">
      <c r="A35" s="52">
        <v>13</v>
      </c>
      <c r="B35" s="124"/>
      <c r="C35" s="125"/>
      <c r="D35" s="124"/>
      <c r="E35" s="126"/>
      <c r="F35" s="124"/>
      <c r="G35" s="127"/>
      <c r="H35" s="128"/>
      <c r="I35" s="126"/>
      <c r="J35" s="126"/>
      <c r="K35" s="129"/>
      <c r="L35" s="130"/>
      <c r="M35" s="131"/>
      <c r="N35" s="126"/>
      <c r="O35" s="126"/>
      <c r="P35" s="126"/>
      <c r="Q35" s="132"/>
      <c r="R35" s="132"/>
      <c r="S35" s="130"/>
      <c r="T35" s="23"/>
      <c r="U35" s="23"/>
      <c r="V35" s="23"/>
      <c r="W35" s="23"/>
      <c r="X35" s="71"/>
      <c r="Y35" s="69">
        <f t="shared" si="18"/>
        <v>0</v>
      </c>
      <c r="Z35" s="69">
        <f t="shared" si="3"/>
        <v>0</v>
      </c>
      <c r="AA35" s="69">
        <f t="shared" si="19"/>
        <v>0</v>
      </c>
      <c r="AB35" s="69">
        <f t="shared" si="4"/>
        <v>0</v>
      </c>
      <c r="AC35" s="72">
        <f t="shared" si="5"/>
        <v>0</v>
      </c>
      <c r="AD35" s="72">
        <f t="shared" si="6"/>
        <v>0</v>
      </c>
      <c r="AE35" s="72" t="str">
        <f t="shared" si="7"/>
        <v/>
      </c>
      <c r="AF35" s="72" t="str">
        <f t="shared" si="8"/>
        <v/>
      </c>
      <c r="AG35" s="72" t="str">
        <f t="shared" si="9"/>
        <v/>
      </c>
      <c r="AH35" s="72" t="str">
        <f t="shared" si="20"/>
        <v/>
      </c>
      <c r="AI35" s="72" t="str">
        <f t="shared" si="21"/>
        <v/>
      </c>
      <c r="AJ35" s="72" t="str">
        <f t="shared" si="10"/>
        <v/>
      </c>
      <c r="AK35" s="72" t="str">
        <f t="shared" si="11"/>
        <v/>
      </c>
      <c r="AL35" s="72" t="str">
        <f t="shared" si="12"/>
        <v/>
      </c>
      <c r="AM35" s="72" t="str">
        <f t="shared" si="13"/>
        <v/>
      </c>
      <c r="AN35" s="72" t="str">
        <f t="shared" si="14"/>
        <v/>
      </c>
      <c r="AO35" s="72" t="str">
        <f t="shared" si="15"/>
        <v/>
      </c>
      <c r="AP35" s="72" t="str">
        <f t="shared" si="16"/>
        <v/>
      </c>
      <c r="AR35" s="113">
        <f t="shared" si="17"/>
        <v>13</v>
      </c>
      <c r="AT35" s="174"/>
      <c r="AU35" s="166" t="s">
        <v>85</v>
      </c>
      <c r="AV35" s="165">
        <v>1433</v>
      </c>
      <c r="AW35" s="73" t="str">
        <f>AT33&amp;AT34&amp;AU35</f>
        <v>４×１００ｍＲＢチーム３走</v>
      </c>
      <c r="AX35" s="73"/>
      <c r="AY35" s="73"/>
      <c r="AZ35" s="73"/>
    </row>
    <row r="36" spans="1:52" ht="20.25" customHeight="1">
      <c r="A36" s="52">
        <v>14</v>
      </c>
      <c r="B36" s="124"/>
      <c r="C36" s="125"/>
      <c r="D36" s="124"/>
      <c r="E36" s="126"/>
      <c r="F36" s="124"/>
      <c r="G36" s="127"/>
      <c r="H36" s="128"/>
      <c r="I36" s="126"/>
      <c r="J36" s="126"/>
      <c r="K36" s="129"/>
      <c r="L36" s="130"/>
      <c r="M36" s="131"/>
      <c r="N36" s="126"/>
      <c r="O36" s="126"/>
      <c r="P36" s="126"/>
      <c r="Q36" s="132"/>
      <c r="R36" s="132"/>
      <c r="S36" s="130"/>
      <c r="T36" s="23"/>
      <c r="U36" s="23"/>
      <c r="V36" s="23"/>
      <c r="W36" s="23"/>
      <c r="X36" s="71"/>
      <c r="Y36" s="69">
        <f t="shared" si="18"/>
        <v>0</v>
      </c>
      <c r="Z36" s="69">
        <f t="shared" si="3"/>
        <v>0</v>
      </c>
      <c r="AA36" s="69">
        <f t="shared" si="19"/>
        <v>0</v>
      </c>
      <c r="AB36" s="69">
        <f t="shared" si="4"/>
        <v>0</v>
      </c>
      <c r="AC36" s="72">
        <f t="shared" si="5"/>
        <v>0</v>
      </c>
      <c r="AD36" s="72">
        <f t="shared" si="6"/>
        <v>0</v>
      </c>
      <c r="AE36" s="72" t="str">
        <f t="shared" si="7"/>
        <v/>
      </c>
      <c r="AF36" s="72" t="str">
        <f t="shared" si="8"/>
        <v/>
      </c>
      <c r="AG36" s="72" t="str">
        <f t="shared" si="9"/>
        <v/>
      </c>
      <c r="AH36" s="72" t="str">
        <f t="shared" si="20"/>
        <v/>
      </c>
      <c r="AI36" s="72" t="str">
        <f t="shared" si="21"/>
        <v/>
      </c>
      <c r="AJ36" s="72" t="str">
        <f t="shared" si="10"/>
        <v/>
      </c>
      <c r="AK36" s="72" t="str">
        <f t="shared" si="11"/>
        <v/>
      </c>
      <c r="AL36" s="72" t="str">
        <f t="shared" si="12"/>
        <v/>
      </c>
      <c r="AM36" s="72" t="str">
        <f t="shared" si="13"/>
        <v/>
      </c>
      <c r="AN36" s="72" t="str">
        <f t="shared" si="14"/>
        <v/>
      </c>
      <c r="AO36" s="72" t="str">
        <f t="shared" si="15"/>
        <v/>
      </c>
      <c r="AP36" s="72" t="str">
        <f t="shared" si="16"/>
        <v/>
      </c>
      <c r="AR36" s="113">
        <f t="shared" si="17"/>
        <v>14</v>
      </c>
      <c r="AT36" s="174"/>
      <c r="AU36" s="166" t="s">
        <v>86</v>
      </c>
      <c r="AV36" s="165">
        <v>1434</v>
      </c>
      <c r="AW36" s="73" t="str">
        <f>AT33&amp;AT34&amp;AU36</f>
        <v>４×１００ｍＲＢチーム４走</v>
      </c>
      <c r="AX36" s="73"/>
      <c r="AY36" s="73"/>
      <c r="AZ36" s="73"/>
    </row>
    <row r="37" spans="1:52" ht="20.25" customHeight="1">
      <c r="A37" s="52">
        <v>15</v>
      </c>
      <c r="B37" s="124"/>
      <c r="C37" s="125"/>
      <c r="D37" s="124"/>
      <c r="E37" s="126"/>
      <c r="F37" s="124"/>
      <c r="G37" s="127"/>
      <c r="H37" s="128"/>
      <c r="I37" s="126"/>
      <c r="J37" s="126"/>
      <c r="K37" s="129"/>
      <c r="L37" s="130"/>
      <c r="M37" s="131"/>
      <c r="N37" s="126"/>
      <c r="O37" s="126"/>
      <c r="P37" s="126"/>
      <c r="Q37" s="132"/>
      <c r="R37" s="132"/>
      <c r="S37" s="130"/>
      <c r="T37" s="23"/>
      <c r="U37" s="23"/>
      <c r="V37" s="23"/>
      <c r="W37" s="23"/>
      <c r="X37" s="71"/>
      <c r="Y37" s="69">
        <f t="shared" si="18"/>
        <v>0</v>
      </c>
      <c r="Z37" s="69">
        <f t="shared" si="3"/>
        <v>0</v>
      </c>
      <c r="AA37" s="69">
        <f t="shared" si="19"/>
        <v>0</v>
      </c>
      <c r="AB37" s="69">
        <f t="shared" si="4"/>
        <v>0</v>
      </c>
      <c r="AC37" s="72">
        <f t="shared" si="5"/>
        <v>0</v>
      </c>
      <c r="AD37" s="72">
        <f t="shared" si="6"/>
        <v>0</v>
      </c>
      <c r="AE37" s="72" t="str">
        <f t="shared" si="7"/>
        <v/>
      </c>
      <c r="AF37" s="72" t="str">
        <f t="shared" si="8"/>
        <v/>
      </c>
      <c r="AG37" s="72" t="str">
        <f t="shared" si="9"/>
        <v/>
      </c>
      <c r="AH37" s="72" t="str">
        <f t="shared" si="20"/>
        <v/>
      </c>
      <c r="AI37" s="72" t="str">
        <f t="shared" si="21"/>
        <v/>
      </c>
      <c r="AJ37" s="72" t="str">
        <f t="shared" si="10"/>
        <v/>
      </c>
      <c r="AK37" s="72" t="str">
        <f t="shared" si="11"/>
        <v/>
      </c>
      <c r="AL37" s="72" t="str">
        <f t="shared" si="12"/>
        <v/>
      </c>
      <c r="AM37" s="72" t="str">
        <f t="shared" si="13"/>
        <v/>
      </c>
      <c r="AN37" s="72" t="str">
        <f t="shared" si="14"/>
        <v/>
      </c>
      <c r="AO37" s="72" t="str">
        <f t="shared" si="15"/>
        <v/>
      </c>
      <c r="AP37" s="72" t="str">
        <f t="shared" si="16"/>
        <v/>
      </c>
      <c r="AR37" s="113">
        <f t="shared" si="17"/>
        <v>15</v>
      </c>
      <c r="AT37" s="174"/>
      <c r="AU37" s="166" t="s">
        <v>87</v>
      </c>
      <c r="AV37" s="165">
        <v>1435</v>
      </c>
      <c r="AW37" s="73" t="str">
        <f>AT33&amp;AT34&amp;AU37</f>
        <v>４×１００ｍＲＢチーム補欠</v>
      </c>
      <c r="AX37" s="73"/>
      <c r="AY37" s="73"/>
      <c r="AZ37" s="73"/>
    </row>
    <row r="38" spans="1:52" ht="20.25" customHeight="1" thickBot="1">
      <c r="A38" s="52">
        <v>16</v>
      </c>
      <c r="B38" s="124"/>
      <c r="C38" s="125"/>
      <c r="D38" s="124"/>
      <c r="E38" s="126"/>
      <c r="F38" s="124"/>
      <c r="G38" s="127"/>
      <c r="H38" s="128"/>
      <c r="I38" s="126"/>
      <c r="J38" s="126"/>
      <c r="K38" s="129"/>
      <c r="L38" s="130"/>
      <c r="M38" s="131"/>
      <c r="N38" s="126"/>
      <c r="O38" s="126"/>
      <c r="P38" s="126"/>
      <c r="Q38" s="132"/>
      <c r="R38" s="132"/>
      <c r="S38" s="130"/>
      <c r="T38" s="23"/>
      <c r="U38" s="23"/>
      <c r="V38" s="23"/>
      <c r="W38" s="23"/>
      <c r="X38" s="71"/>
      <c r="Y38" s="69">
        <f t="shared" si="18"/>
        <v>0</v>
      </c>
      <c r="Z38" s="69">
        <f t="shared" si="3"/>
        <v>0</v>
      </c>
      <c r="AA38" s="69">
        <f t="shared" si="19"/>
        <v>0</v>
      </c>
      <c r="AB38" s="69">
        <f t="shared" si="4"/>
        <v>0</v>
      </c>
      <c r="AC38" s="72">
        <f t="shared" si="5"/>
        <v>0</v>
      </c>
      <c r="AD38" s="72">
        <f t="shared" si="6"/>
        <v>0</v>
      </c>
      <c r="AE38" s="72" t="str">
        <f t="shared" si="7"/>
        <v/>
      </c>
      <c r="AF38" s="72" t="str">
        <f t="shared" si="8"/>
        <v/>
      </c>
      <c r="AG38" s="72" t="str">
        <f t="shared" si="9"/>
        <v/>
      </c>
      <c r="AH38" s="72" t="str">
        <f t="shared" si="20"/>
        <v/>
      </c>
      <c r="AI38" s="72" t="str">
        <f t="shared" si="21"/>
        <v/>
      </c>
      <c r="AJ38" s="72" t="str">
        <f t="shared" si="10"/>
        <v/>
      </c>
      <c r="AK38" s="72" t="str">
        <f t="shared" si="11"/>
        <v/>
      </c>
      <c r="AL38" s="72" t="str">
        <f t="shared" si="12"/>
        <v/>
      </c>
      <c r="AM38" s="72" t="str">
        <f t="shared" si="13"/>
        <v/>
      </c>
      <c r="AN38" s="72" t="str">
        <f t="shared" si="14"/>
        <v/>
      </c>
      <c r="AO38" s="72" t="str">
        <f t="shared" si="15"/>
        <v/>
      </c>
      <c r="AP38" s="72" t="str">
        <f t="shared" si="16"/>
        <v/>
      </c>
      <c r="AR38" s="113">
        <f t="shared" si="17"/>
        <v>16</v>
      </c>
      <c r="AT38" s="178"/>
      <c r="AU38" s="179" t="s">
        <v>87</v>
      </c>
      <c r="AV38" s="180">
        <v>1436</v>
      </c>
      <c r="AW38" s="73" t="str">
        <f>AT33&amp;AT34&amp;AU38</f>
        <v>４×１００ｍＲＢチーム補欠</v>
      </c>
      <c r="AX38" s="73"/>
      <c r="AY38" s="73"/>
      <c r="AZ38" s="73"/>
    </row>
    <row r="39" spans="1:52" ht="20.25" customHeight="1">
      <c r="A39" s="52">
        <v>17</v>
      </c>
      <c r="B39" s="124"/>
      <c r="C39" s="125"/>
      <c r="D39" s="124"/>
      <c r="E39" s="126"/>
      <c r="F39" s="124"/>
      <c r="G39" s="127"/>
      <c r="H39" s="128"/>
      <c r="I39" s="126"/>
      <c r="J39" s="126"/>
      <c r="K39" s="129"/>
      <c r="L39" s="130"/>
      <c r="M39" s="131"/>
      <c r="N39" s="126"/>
      <c r="O39" s="126"/>
      <c r="P39" s="126"/>
      <c r="Q39" s="132"/>
      <c r="R39" s="132"/>
      <c r="S39" s="130"/>
      <c r="T39" s="23"/>
      <c r="U39" s="23"/>
      <c r="V39" s="23"/>
      <c r="W39" s="23"/>
      <c r="Y39" s="69">
        <f t="shared" si="18"/>
        <v>0</v>
      </c>
      <c r="Z39" s="69">
        <f t="shared" si="3"/>
        <v>0</v>
      </c>
      <c r="AA39" s="69">
        <f t="shared" si="19"/>
        <v>0</v>
      </c>
      <c r="AB39" s="69">
        <f t="shared" si="4"/>
        <v>0</v>
      </c>
      <c r="AC39" s="72">
        <f t="shared" si="5"/>
        <v>0</v>
      </c>
      <c r="AD39" s="72">
        <f t="shared" si="6"/>
        <v>0</v>
      </c>
      <c r="AE39" s="72" t="str">
        <f t="shared" si="7"/>
        <v/>
      </c>
      <c r="AF39" s="72" t="str">
        <f t="shared" si="8"/>
        <v/>
      </c>
      <c r="AG39" s="72" t="str">
        <f t="shared" si="9"/>
        <v/>
      </c>
      <c r="AH39" s="72" t="str">
        <f t="shared" si="20"/>
        <v/>
      </c>
      <c r="AI39" s="72" t="str">
        <f t="shared" si="21"/>
        <v/>
      </c>
      <c r="AJ39" s="72" t="str">
        <f t="shared" si="10"/>
        <v/>
      </c>
      <c r="AK39" s="72" t="str">
        <f t="shared" si="11"/>
        <v/>
      </c>
      <c r="AL39" s="72" t="str">
        <f t="shared" si="12"/>
        <v/>
      </c>
      <c r="AM39" s="72" t="str">
        <f t="shared" si="13"/>
        <v/>
      </c>
      <c r="AN39" s="72" t="str">
        <f t="shared" si="14"/>
        <v/>
      </c>
      <c r="AO39" s="72" t="str">
        <f t="shared" si="15"/>
        <v/>
      </c>
      <c r="AP39" s="72" t="str">
        <f t="shared" si="16"/>
        <v/>
      </c>
      <c r="AR39" s="113">
        <f t="shared" si="17"/>
        <v>17</v>
      </c>
      <c r="AT39" s="160" t="s">
        <v>82</v>
      </c>
      <c r="AU39" s="118" t="s">
        <v>83</v>
      </c>
      <c r="AV39" s="119">
        <v>2431</v>
      </c>
      <c r="AW39" s="73" t="str">
        <f>AT39&amp;AT40&amp;AU39</f>
        <v>４×１００ｍＲ Ｃチーム１走</v>
      </c>
      <c r="AX39" s="73"/>
      <c r="AY39" s="73"/>
      <c r="AZ39" s="73"/>
    </row>
    <row r="40" spans="1:52" ht="20.25" customHeight="1">
      <c r="A40" s="52">
        <v>18</v>
      </c>
      <c r="B40" s="124"/>
      <c r="C40" s="125"/>
      <c r="D40" s="124"/>
      <c r="E40" s="126"/>
      <c r="F40" s="124"/>
      <c r="G40" s="127"/>
      <c r="H40" s="128"/>
      <c r="I40" s="126"/>
      <c r="J40" s="126"/>
      <c r="K40" s="129"/>
      <c r="L40" s="130"/>
      <c r="M40" s="131"/>
      <c r="N40" s="126"/>
      <c r="O40" s="126"/>
      <c r="P40" s="126"/>
      <c r="Q40" s="132"/>
      <c r="R40" s="132"/>
      <c r="S40" s="130"/>
      <c r="T40" s="23"/>
      <c r="U40" s="23"/>
      <c r="V40" s="23"/>
      <c r="W40" s="23"/>
      <c r="Y40" s="69">
        <f t="shared" si="18"/>
        <v>0</v>
      </c>
      <c r="Z40" s="69">
        <f t="shared" si="3"/>
        <v>0</v>
      </c>
      <c r="AA40" s="69">
        <f t="shared" si="19"/>
        <v>0</v>
      </c>
      <c r="AB40" s="69">
        <f t="shared" si="4"/>
        <v>0</v>
      </c>
      <c r="AC40" s="72">
        <f t="shared" si="5"/>
        <v>0</v>
      </c>
      <c r="AD40" s="72">
        <f t="shared" si="6"/>
        <v>0</v>
      </c>
      <c r="AE40" s="72" t="str">
        <f t="shared" si="7"/>
        <v/>
      </c>
      <c r="AF40" s="72" t="str">
        <f t="shared" si="8"/>
        <v/>
      </c>
      <c r="AG40" s="72" t="str">
        <f t="shared" si="9"/>
        <v/>
      </c>
      <c r="AH40" s="72" t="str">
        <f t="shared" si="20"/>
        <v/>
      </c>
      <c r="AI40" s="72" t="str">
        <f t="shared" si="21"/>
        <v/>
      </c>
      <c r="AJ40" s="72" t="str">
        <f t="shared" si="10"/>
        <v/>
      </c>
      <c r="AK40" s="72" t="str">
        <f t="shared" si="11"/>
        <v/>
      </c>
      <c r="AL40" s="72" t="str">
        <f t="shared" si="12"/>
        <v/>
      </c>
      <c r="AM40" s="72" t="str">
        <f t="shared" si="13"/>
        <v/>
      </c>
      <c r="AN40" s="72" t="str">
        <f t="shared" si="14"/>
        <v/>
      </c>
      <c r="AO40" s="72" t="str">
        <f t="shared" si="15"/>
        <v/>
      </c>
      <c r="AP40" s="72" t="str">
        <f t="shared" si="16"/>
        <v/>
      </c>
      <c r="AR40" s="113">
        <f t="shared" si="17"/>
        <v>18</v>
      </c>
      <c r="AT40" s="120" t="s">
        <v>89</v>
      </c>
      <c r="AU40" s="121" t="s">
        <v>84</v>
      </c>
      <c r="AV40" s="94">
        <v>2432</v>
      </c>
      <c r="AW40" s="73" t="str">
        <f>AT39&amp;AT40&amp;AU40</f>
        <v>４×１００ｍＲ Ｃチーム２走</v>
      </c>
      <c r="AX40" s="73"/>
      <c r="AY40" s="73"/>
      <c r="AZ40" s="73"/>
    </row>
    <row r="41" spans="1:52" ht="20.25" customHeight="1">
      <c r="A41" s="52">
        <v>19</v>
      </c>
      <c r="B41" s="124"/>
      <c r="C41" s="125"/>
      <c r="D41" s="124"/>
      <c r="E41" s="126"/>
      <c r="F41" s="124"/>
      <c r="G41" s="127"/>
      <c r="H41" s="128"/>
      <c r="I41" s="126"/>
      <c r="J41" s="126"/>
      <c r="K41" s="129"/>
      <c r="L41" s="130"/>
      <c r="M41" s="131"/>
      <c r="N41" s="126"/>
      <c r="O41" s="126"/>
      <c r="P41" s="126"/>
      <c r="Q41" s="132"/>
      <c r="R41" s="132"/>
      <c r="S41" s="130"/>
      <c r="T41" s="23"/>
      <c r="U41" s="23"/>
      <c r="V41" s="23"/>
      <c r="W41" s="23"/>
      <c r="Y41" s="69">
        <f t="shared" si="18"/>
        <v>0</v>
      </c>
      <c r="Z41" s="69">
        <f t="shared" si="3"/>
        <v>0</v>
      </c>
      <c r="AA41" s="69">
        <f t="shared" si="19"/>
        <v>0</v>
      </c>
      <c r="AB41" s="69">
        <f t="shared" si="4"/>
        <v>0</v>
      </c>
      <c r="AC41" s="72">
        <f t="shared" si="5"/>
        <v>0</v>
      </c>
      <c r="AD41" s="72">
        <f t="shared" si="6"/>
        <v>0</v>
      </c>
      <c r="AE41" s="72" t="str">
        <f t="shared" si="7"/>
        <v/>
      </c>
      <c r="AF41" s="72" t="str">
        <f t="shared" si="8"/>
        <v/>
      </c>
      <c r="AG41" s="72" t="str">
        <f t="shared" si="9"/>
        <v/>
      </c>
      <c r="AH41" s="72" t="str">
        <f t="shared" si="20"/>
        <v/>
      </c>
      <c r="AI41" s="72" t="str">
        <f t="shared" si="21"/>
        <v/>
      </c>
      <c r="AJ41" s="72" t="str">
        <f t="shared" si="10"/>
        <v/>
      </c>
      <c r="AK41" s="72" t="str">
        <f t="shared" si="11"/>
        <v/>
      </c>
      <c r="AL41" s="72" t="str">
        <f t="shared" si="12"/>
        <v/>
      </c>
      <c r="AM41" s="72" t="str">
        <f t="shared" si="13"/>
        <v/>
      </c>
      <c r="AN41" s="72" t="str">
        <f t="shared" si="14"/>
        <v/>
      </c>
      <c r="AO41" s="72" t="str">
        <f t="shared" si="15"/>
        <v/>
      </c>
      <c r="AP41" s="72" t="str">
        <f t="shared" si="16"/>
        <v/>
      </c>
      <c r="AR41" s="113">
        <f t="shared" si="17"/>
        <v>19</v>
      </c>
      <c r="AT41" s="161"/>
      <c r="AU41" s="121" t="s">
        <v>85</v>
      </c>
      <c r="AV41" s="94">
        <v>2433</v>
      </c>
      <c r="AW41" s="73" t="str">
        <f>AT39&amp;AT40&amp;AU41</f>
        <v>４×１００ｍＲ Ｃチーム３走</v>
      </c>
      <c r="AX41" s="73"/>
      <c r="AY41" s="73"/>
      <c r="AZ41" s="73"/>
    </row>
    <row r="42" spans="1:52" ht="20.25" customHeight="1">
      <c r="A42" s="52">
        <v>20</v>
      </c>
      <c r="B42" s="124"/>
      <c r="C42" s="125"/>
      <c r="D42" s="124"/>
      <c r="E42" s="126"/>
      <c r="F42" s="124"/>
      <c r="G42" s="127"/>
      <c r="H42" s="128"/>
      <c r="I42" s="126"/>
      <c r="J42" s="126"/>
      <c r="K42" s="129"/>
      <c r="L42" s="130"/>
      <c r="M42" s="131"/>
      <c r="N42" s="126"/>
      <c r="O42" s="126"/>
      <c r="P42" s="126"/>
      <c r="Q42" s="132"/>
      <c r="R42" s="132"/>
      <c r="S42" s="130"/>
      <c r="T42" s="23"/>
      <c r="U42" s="23"/>
      <c r="V42" s="23"/>
      <c r="W42" s="23"/>
      <c r="Y42" s="69">
        <f t="shared" si="18"/>
        <v>0</v>
      </c>
      <c r="Z42" s="69">
        <f t="shared" si="3"/>
        <v>0</v>
      </c>
      <c r="AA42" s="69">
        <f t="shared" si="19"/>
        <v>0</v>
      </c>
      <c r="AB42" s="69">
        <f t="shared" si="4"/>
        <v>0</v>
      </c>
      <c r="AC42" s="72">
        <f t="shared" si="5"/>
        <v>0</v>
      </c>
      <c r="AD42" s="72">
        <f t="shared" si="6"/>
        <v>0</v>
      </c>
      <c r="AE42" s="72" t="str">
        <f t="shared" si="7"/>
        <v/>
      </c>
      <c r="AF42" s="72" t="str">
        <f t="shared" si="8"/>
        <v/>
      </c>
      <c r="AG42" s="72" t="str">
        <f t="shared" si="9"/>
        <v/>
      </c>
      <c r="AH42" s="72" t="str">
        <f t="shared" si="20"/>
        <v/>
      </c>
      <c r="AI42" s="72" t="str">
        <f t="shared" si="21"/>
        <v/>
      </c>
      <c r="AJ42" s="72" t="str">
        <f t="shared" si="10"/>
        <v/>
      </c>
      <c r="AK42" s="72" t="str">
        <f t="shared" si="11"/>
        <v/>
      </c>
      <c r="AL42" s="72" t="str">
        <f t="shared" si="12"/>
        <v/>
      </c>
      <c r="AM42" s="72" t="str">
        <f t="shared" si="13"/>
        <v/>
      </c>
      <c r="AN42" s="72" t="str">
        <f t="shared" si="14"/>
        <v/>
      </c>
      <c r="AO42" s="72" t="str">
        <f t="shared" si="15"/>
        <v/>
      </c>
      <c r="AP42" s="72" t="str">
        <f t="shared" si="16"/>
        <v/>
      </c>
      <c r="AR42" s="113">
        <f t="shared" si="17"/>
        <v>20</v>
      </c>
      <c r="AT42" s="161"/>
      <c r="AU42" s="121" t="s">
        <v>86</v>
      </c>
      <c r="AV42" s="94">
        <v>2434</v>
      </c>
      <c r="AW42" s="73" t="str">
        <f>AT39&amp;AT40&amp;AU42</f>
        <v>４×１００ｍＲ Ｃチーム４走</v>
      </c>
      <c r="AX42" s="73"/>
      <c r="AY42" s="73"/>
      <c r="AZ42" s="73"/>
    </row>
    <row r="43" spans="1:52" ht="20.25" customHeight="1">
      <c r="A43" s="52">
        <v>21</v>
      </c>
      <c r="B43" s="124"/>
      <c r="C43" s="125"/>
      <c r="D43" s="124"/>
      <c r="E43" s="126"/>
      <c r="F43" s="124"/>
      <c r="G43" s="127"/>
      <c r="H43" s="128"/>
      <c r="I43" s="126"/>
      <c r="J43" s="126"/>
      <c r="K43" s="129"/>
      <c r="L43" s="130"/>
      <c r="M43" s="131"/>
      <c r="N43" s="126"/>
      <c r="O43" s="126"/>
      <c r="P43" s="126"/>
      <c r="Q43" s="132"/>
      <c r="R43" s="132"/>
      <c r="S43" s="130"/>
      <c r="T43" s="23"/>
      <c r="U43" s="23"/>
      <c r="V43" s="23"/>
      <c r="W43" s="23"/>
      <c r="Y43" s="69">
        <f t="shared" si="18"/>
        <v>0</v>
      </c>
      <c r="Z43" s="69">
        <f t="shared" si="3"/>
        <v>0</v>
      </c>
      <c r="AA43" s="69">
        <f t="shared" si="19"/>
        <v>0</v>
      </c>
      <c r="AB43" s="69">
        <f t="shared" si="4"/>
        <v>0</v>
      </c>
      <c r="AC43" s="72">
        <f t="shared" si="5"/>
        <v>0</v>
      </c>
      <c r="AD43" s="72">
        <f t="shared" si="6"/>
        <v>0</v>
      </c>
      <c r="AE43" s="72" t="str">
        <f t="shared" si="7"/>
        <v/>
      </c>
      <c r="AF43" s="72" t="str">
        <f t="shared" si="8"/>
        <v/>
      </c>
      <c r="AG43" s="72" t="str">
        <f t="shared" si="9"/>
        <v/>
      </c>
      <c r="AH43" s="72" t="str">
        <f t="shared" si="20"/>
        <v/>
      </c>
      <c r="AI43" s="72" t="str">
        <f t="shared" si="21"/>
        <v/>
      </c>
      <c r="AJ43" s="72" t="str">
        <f t="shared" si="10"/>
        <v/>
      </c>
      <c r="AK43" s="72" t="str">
        <f t="shared" si="11"/>
        <v/>
      </c>
      <c r="AL43" s="72" t="str">
        <f t="shared" si="12"/>
        <v/>
      </c>
      <c r="AM43" s="72" t="str">
        <f t="shared" si="13"/>
        <v/>
      </c>
      <c r="AN43" s="72" t="str">
        <f t="shared" si="14"/>
        <v/>
      </c>
      <c r="AO43" s="72" t="str">
        <f t="shared" si="15"/>
        <v/>
      </c>
      <c r="AP43" s="72" t="str">
        <f t="shared" si="16"/>
        <v/>
      </c>
      <c r="AR43" s="113">
        <f t="shared" si="17"/>
        <v>21</v>
      </c>
      <c r="AT43" s="161"/>
      <c r="AU43" s="121" t="s">
        <v>87</v>
      </c>
      <c r="AV43" s="94">
        <v>2435</v>
      </c>
      <c r="AW43" s="73" t="str">
        <f>AT39&amp;AT40&amp;AU43</f>
        <v>４×１００ｍＲ Ｃチーム補欠</v>
      </c>
      <c r="AX43" s="73"/>
      <c r="AY43" s="73"/>
      <c r="AZ43" s="73"/>
    </row>
    <row r="44" spans="1:52" ht="20.25" customHeight="1" thickBot="1">
      <c r="A44" s="52">
        <v>22</v>
      </c>
      <c r="B44" s="124"/>
      <c r="C44" s="125"/>
      <c r="D44" s="124"/>
      <c r="E44" s="126"/>
      <c r="F44" s="124"/>
      <c r="G44" s="127"/>
      <c r="H44" s="128"/>
      <c r="I44" s="126"/>
      <c r="J44" s="126"/>
      <c r="K44" s="129"/>
      <c r="L44" s="130"/>
      <c r="M44" s="131"/>
      <c r="N44" s="126"/>
      <c r="O44" s="126"/>
      <c r="P44" s="126"/>
      <c r="Q44" s="132"/>
      <c r="R44" s="132"/>
      <c r="S44" s="130"/>
      <c r="T44" s="23"/>
      <c r="U44" s="23"/>
      <c r="V44" s="23"/>
      <c r="W44" s="23"/>
      <c r="Y44" s="69">
        <f t="shared" si="18"/>
        <v>0</v>
      </c>
      <c r="Z44" s="69">
        <f t="shared" si="3"/>
        <v>0</v>
      </c>
      <c r="AA44" s="69">
        <f t="shared" si="19"/>
        <v>0</v>
      </c>
      <c r="AB44" s="69">
        <f t="shared" si="4"/>
        <v>0</v>
      </c>
      <c r="AC44" s="72">
        <f t="shared" si="5"/>
        <v>0</v>
      </c>
      <c r="AD44" s="72">
        <f t="shared" si="6"/>
        <v>0</v>
      </c>
      <c r="AE44" s="72" t="str">
        <f t="shared" si="7"/>
        <v/>
      </c>
      <c r="AF44" s="72" t="str">
        <f t="shared" si="8"/>
        <v/>
      </c>
      <c r="AG44" s="72" t="str">
        <f t="shared" si="9"/>
        <v/>
      </c>
      <c r="AH44" s="72" t="str">
        <f t="shared" si="20"/>
        <v/>
      </c>
      <c r="AI44" s="72" t="str">
        <f t="shared" si="21"/>
        <v/>
      </c>
      <c r="AJ44" s="72" t="str">
        <f t="shared" si="10"/>
        <v/>
      </c>
      <c r="AK44" s="72" t="str">
        <f t="shared" si="11"/>
        <v/>
      </c>
      <c r="AL44" s="72" t="str">
        <f t="shared" si="12"/>
        <v/>
      </c>
      <c r="AM44" s="72" t="str">
        <f t="shared" si="13"/>
        <v/>
      </c>
      <c r="AN44" s="72" t="str">
        <f t="shared" si="14"/>
        <v/>
      </c>
      <c r="AO44" s="72" t="str">
        <f t="shared" si="15"/>
        <v/>
      </c>
      <c r="AP44" s="72" t="str">
        <f t="shared" si="16"/>
        <v/>
      </c>
      <c r="AR44" s="113">
        <f t="shared" si="17"/>
        <v>22</v>
      </c>
      <c r="AT44" s="162"/>
      <c r="AU44" s="116" t="s">
        <v>87</v>
      </c>
      <c r="AV44" s="117">
        <v>2436</v>
      </c>
      <c r="AW44" s="73" t="str">
        <f>AT39&amp;AT40&amp;AU44</f>
        <v>４×１００ｍＲ Ｃチーム補欠</v>
      </c>
      <c r="AX44" s="74"/>
      <c r="AY44" s="74"/>
      <c r="AZ44" s="74"/>
    </row>
    <row r="45" spans="1:52" ht="20.25" customHeight="1">
      <c r="A45" s="52">
        <v>23</v>
      </c>
      <c r="B45" s="124"/>
      <c r="C45" s="125"/>
      <c r="D45" s="124"/>
      <c r="E45" s="126"/>
      <c r="F45" s="124"/>
      <c r="G45" s="127"/>
      <c r="H45" s="128"/>
      <c r="I45" s="126"/>
      <c r="J45" s="126"/>
      <c r="K45" s="129"/>
      <c r="L45" s="130"/>
      <c r="M45" s="131"/>
      <c r="N45" s="126"/>
      <c r="O45" s="126"/>
      <c r="P45" s="126"/>
      <c r="Q45" s="132"/>
      <c r="R45" s="132"/>
      <c r="S45" s="130"/>
      <c r="T45" s="23"/>
      <c r="U45" s="23"/>
      <c r="V45" s="23"/>
      <c r="W45" s="23"/>
      <c r="Y45" s="69">
        <f t="shared" si="18"/>
        <v>0</v>
      </c>
      <c r="Z45" s="69">
        <f t="shared" si="3"/>
        <v>0</v>
      </c>
      <c r="AA45" s="69">
        <f t="shared" si="19"/>
        <v>0</v>
      </c>
      <c r="AB45" s="69">
        <f t="shared" si="4"/>
        <v>0</v>
      </c>
      <c r="AC45" s="72">
        <f t="shared" si="5"/>
        <v>0</v>
      </c>
      <c r="AD45" s="72">
        <f t="shared" si="6"/>
        <v>0</v>
      </c>
      <c r="AE45" s="72" t="str">
        <f t="shared" si="7"/>
        <v/>
      </c>
      <c r="AF45" s="72" t="str">
        <f t="shared" si="8"/>
        <v/>
      </c>
      <c r="AG45" s="72" t="str">
        <f t="shared" si="9"/>
        <v/>
      </c>
      <c r="AH45" s="72" t="str">
        <f t="shared" si="20"/>
        <v/>
      </c>
      <c r="AI45" s="72" t="str">
        <f t="shared" si="21"/>
        <v/>
      </c>
      <c r="AJ45" s="72" t="str">
        <f t="shared" si="10"/>
        <v/>
      </c>
      <c r="AK45" s="72" t="str">
        <f t="shared" si="11"/>
        <v/>
      </c>
      <c r="AL45" s="72" t="str">
        <f t="shared" si="12"/>
        <v/>
      </c>
      <c r="AM45" s="72" t="str">
        <f t="shared" si="13"/>
        <v/>
      </c>
      <c r="AN45" s="72" t="str">
        <f t="shared" si="14"/>
        <v/>
      </c>
      <c r="AO45" s="72" t="str">
        <f t="shared" si="15"/>
        <v/>
      </c>
      <c r="AP45" s="72" t="str">
        <f t="shared" si="16"/>
        <v/>
      </c>
      <c r="AR45" s="113">
        <f t="shared" si="17"/>
        <v>23</v>
      </c>
      <c r="AT45" s="160" t="s">
        <v>82</v>
      </c>
      <c r="AU45" s="118" t="s">
        <v>83</v>
      </c>
      <c r="AV45" s="119">
        <v>3431</v>
      </c>
      <c r="AW45" s="73" t="str">
        <f>AT45&amp;AT46&amp;AU45</f>
        <v>４×１００ｍＲ Ⅾチーム１走</v>
      </c>
      <c r="AX45" s="74"/>
      <c r="AY45" s="74"/>
      <c r="AZ45" s="74"/>
    </row>
    <row r="46" spans="1:52" ht="20.25" customHeight="1">
      <c r="A46" s="52">
        <v>24</v>
      </c>
      <c r="B46" s="124"/>
      <c r="C46" s="125"/>
      <c r="D46" s="124"/>
      <c r="E46" s="126"/>
      <c r="F46" s="124"/>
      <c r="G46" s="127"/>
      <c r="H46" s="128"/>
      <c r="I46" s="126"/>
      <c r="J46" s="126"/>
      <c r="K46" s="129"/>
      <c r="L46" s="130"/>
      <c r="M46" s="131"/>
      <c r="N46" s="126"/>
      <c r="O46" s="126"/>
      <c r="P46" s="126"/>
      <c r="Q46" s="132"/>
      <c r="R46" s="132"/>
      <c r="S46" s="130"/>
      <c r="T46" s="23"/>
      <c r="U46" s="23"/>
      <c r="V46" s="23"/>
      <c r="W46" s="23"/>
      <c r="Y46" s="69">
        <f t="shared" si="18"/>
        <v>0</v>
      </c>
      <c r="Z46" s="69">
        <f t="shared" si="3"/>
        <v>0</v>
      </c>
      <c r="AA46" s="69">
        <f t="shared" si="19"/>
        <v>0</v>
      </c>
      <c r="AB46" s="69">
        <f t="shared" si="4"/>
        <v>0</v>
      </c>
      <c r="AC46" s="72">
        <f t="shared" si="5"/>
        <v>0</v>
      </c>
      <c r="AD46" s="72">
        <f t="shared" si="6"/>
        <v>0</v>
      </c>
      <c r="AE46" s="72" t="str">
        <f t="shared" si="7"/>
        <v/>
      </c>
      <c r="AF46" s="72" t="str">
        <f t="shared" si="8"/>
        <v/>
      </c>
      <c r="AG46" s="72" t="str">
        <f t="shared" si="9"/>
        <v/>
      </c>
      <c r="AH46" s="72" t="str">
        <f t="shared" si="20"/>
        <v/>
      </c>
      <c r="AI46" s="72" t="str">
        <f t="shared" si="21"/>
        <v/>
      </c>
      <c r="AJ46" s="72" t="str">
        <f t="shared" si="10"/>
        <v/>
      </c>
      <c r="AK46" s="72" t="str">
        <f t="shared" si="11"/>
        <v/>
      </c>
      <c r="AL46" s="72" t="str">
        <f t="shared" si="12"/>
        <v/>
      </c>
      <c r="AM46" s="72" t="str">
        <f t="shared" si="13"/>
        <v/>
      </c>
      <c r="AN46" s="72" t="str">
        <f t="shared" si="14"/>
        <v/>
      </c>
      <c r="AO46" s="72" t="str">
        <f t="shared" si="15"/>
        <v/>
      </c>
      <c r="AP46" s="72" t="str">
        <f t="shared" si="16"/>
        <v/>
      </c>
      <c r="AR46" s="113">
        <f t="shared" si="17"/>
        <v>24</v>
      </c>
      <c r="AT46" s="120" t="s">
        <v>131</v>
      </c>
      <c r="AU46" s="121" t="s">
        <v>84</v>
      </c>
      <c r="AV46" s="94">
        <v>3432</v>
      </c>
      <c r="AW46" s="73" t="str">
        <f>AT45&amp;AT46&amp;AU46</f>
        <v>４×１００ｍＲ Ⅾチーム２走</v>
      </c>
      <c r="AX46" s="74"/>
      <c r="AY46" s="74"/>
      <c r="AZ46" s="74"/>
    </row>
    <row r="47" spans="1:52" ht="20.25" customHeight="1">
      <c r="A47" s="52">
        <v>25</v>
      </c>
      <c r="B47" s="124"/>
      <c r="C47" s="125"/>
      <c r="D47" s="124"/>
      <c r="E47" s="126"/>
      <c r="F47" s="124"/>
      <c r="G47" s="127"/>
      <c r="H47" s="128"/>
      <c r="I47" s="126"/>
      <c r="J47" s="126"/>
      <c r="K47" s="129"/>
      <c r="L47" s="130"/>
      <c r="M47" s="131"/>
      <c r="N47" s="126"/>
      <c r="O47" s="126"/>
      <c r="P47" s="126"/>
      <c r="Q47" s="132"/>
      <c r="R47" s="132"/>
      <c r="S47" s="130"/>
      <c r="T47" s="23"/>
      <c r="U47" s="23"/>
      <c r="V47" s="23"/>
      <c r="W47" s="23"/>
      <c r="Y47" s="69">
        <f t="shared" si="18"/>
        <v>0</v>
      </c>
      <c r="Z47" s="69">
        <f t="shared" si="3"/>
        <v>0</v>
      </c>
      <c r="AA47" s="69">
        <f t="shared" si="19"/>
        <v>0</v>
      </c>
      <c r="AB47" s="69">
        <f t="shared" si="4"/>
        <v>0</v>
      </c>
      <c r="AC47" s="72">
        <f t="shared" si="5"/>
        <v>0</v>
      </c>
      <c r="AD47" s="72">
        <f t="shared" si="6"/>
        <v>0</v>
      </c>
      <c r="AE47" s="72" t="str">
        <f t="shared" si="7"/>
        <v/>
      </c>
      <c r="AF47" s="72" t="str">
        <f t="shared" si="8"/>
        <v/>
      </c>
      <c r="AG47" s="72" t="str">
        <f t="shared" si="9"/>
        <v/>
      </c>
      <c r="AH47" s="72" t="str">
        <f t="shared" si="20"/>
        <v/>
      </c>
      <c r="AI47" s="72" t="str">
        <f t="shared" si="21"/>
        <v/>
      </c>
      <c r="AJ47" s="72" t="str">
        <f t="shared" si="10"/>
        <v/>
      </c>
      <c r="AK47" s="72" t="str">
        <f t="shared" si="11"/>
        <v/>
      </c>
      <c r="AL47" s="72" t="str">
        <f t="shared" si="12"/>
        <v/>
      </c>
      <c r="AM47" s="72" t="str">
        <f t="shared" si="13"/>
        <v/>
      </c>
      <c r="AN47" s="72" t="str">
        <f t="shared" si="14"/>
        <v/>
      </c>
      <c r="AO47" s="72" t="str">
        <f t="shared" si="15"/>
        <v/>
      </c>
      <c r="AP47" s="72" t="str">
        <f t="shared" si="16"/>
        <v/>
      </c>
      <c r="AR47" s="113">
        <f t="shared" si="17"/>
        <v>25</v>
      </c>
      <c r="AT47" s="161"/>
      <c r="AU47" s="121" t="s">
        <v>85</v>
      </c>
      <c r="AV47" s="94">
        <v>3433</v>
      </c>
      <c r="AW47" s="73" t="str">
        <f>AT45&amp;AT46&amp;AU47</f>
        <v>４×１００ｍＲ Ⅾチーム３走</v>
      </c>
      <c r="AX47" s="74"/>
      <c r="AY47" s="74"/>
      <c r="AZ47" s="74"/>
    </row>
    <row r="48" spans="1:52" ht="20.25" customHeight="1">
      <c r="A48" s="52">
        <v>26</v>
      </c>
      <c r="B48" s="124"/>
      <c r="C48" s="125"/>
      <c r="D48" s="124"/>
      <c r="E48" s="126"/>
      <c r="F48" s="124"/>
      <c r="G48" s="127"/>
      <c r="H48" s="128"/>
      <c r="I48" s="126"/>
      <c r="J48" s="126"/>
      <c r="K48" s="129"/>
      <c r="L48" s="130"/>
      <c r="M48" s="131"/>
      <c r="N48" s="126"/>
      <c r="O48" s="126"/>
      <c r="P48" s="126"/>
      <c r="Q48" s="132"/>
      <c r="R48" s="132"/>
      <c r="S48" s="130"/>
      <c r="T48" s="23"/>
      <c r="U48" s="23"/>
      <c r="V48" s="23"/>
      <c r="W48" s="23"/>
      <c r="Y48" s="69">
        <f t="shared" si="18"/>
        <v>0</v>
      </c>
      <c r="Z48" s="69">
        <f t="shared" si="3"/>
        <v>0</v>
      </c>
      <c r="AA48" s="69">
        <f t="shared" si="19"/>
        <v>0</v>
      </c>
      <c r="AB48" s="69">
        <f t="shared" si="4"/>
        <v>0</v>
      </c>
      <c r="AC48" s="72">
        <f t="shared" si="5"/>
        <v>0</v>
      </c>
      <c r="AD48" s="72">
        <f t="shared" si="6"/>
        <v>0</v>
      </c>
      <c r="AE48" s="72" t="str">
        <f t="shared" si="7"/>
        <v/>
      </c>
      <c r="AF48" s="72" t="str">
        <f t="shared" si="8"/>
        <v/>
      </c>
      <c r="AG48" s="72" t="str">
        <f t="shared" si="9"/>
        <v/>
      </c>
      <c r="AH48" s="72" t="str">
        <f t="shared" si="20"/>
        <v/>
      </c>
      <c r="AI48" s="72" t="str">
        <f t="shared" si="21"/>
        <v/>
      </c>
      <c r="AJ48" s="72" t="str">
        <f t="shared" si="10"/>
        <v/>
      </c>
      <c r="AK48" s="72" t="str">
        <f t="shared" si="11"/>
        <v/>
      </c>
      <c r="AL48" s="72" t="str">
        <f t="shared" si="12"/>
        <v/>
      </c>
      <c r="AM48" s="72" t="str">
        <f t="shared" si="13"/>
        <v/>
      </c>
      <c r="AN48" s="72" t="str">
        <f t="shared" si="14"/>
        <v/>
      </c>
      <c r="AO48" s="72" t="str">
        <f t="shared" si="15"/>
        <v/>
      </c>
      <c r="AP48" s="72" t="str">
        <f t="shared" si="16"/>
        <v/>
      </c>
      <c r="AR48" s="113">
        <f t="shared" si="17"/>
        <v>26</v>
      </c>
      <c r="AT48" s="161"/>
      <c r="AU48" s="121" t="s">
        <v>86</v>
      </c>
      <c r="AV48" s="94">
        <v>3434</v>
      </c>
      <c r="AW48" s="73" t="str">
        <f>AT45&amp;AT46&amp;AU48</f>
        <v>４×１００ｍＲ Ⅾチーム４走</v>
      </c>
      <c r="AX48" s="74"/>
      <c r="AY48" s="74"/>
      <c r="AZ48" s="74"/>
    </row>
    <row r="49" spans="1:52" ht="20.25" customHeight="1">
      <c r="A49" s="52">
        <v>27</v>
      </c>
      <c r="B49" s="124"/>
      <c r="C49" s="125"/>
      <c r="D49" s="124"/>
      <c r="E49" s="126"/>
      <c r="F49" s="124"/>
      <c r="G49" s="127"/>
      <c r="H49" s="128"/>
      <c r="I49" s="126"/>
      <c r="J49" s="126"/>
      <c r="K49" s="129"/>
      <c r="L49" s="130"/>
      <c r="M49" s="131"/>
      <c r="N49" s="126"/>
      <c r="O49" s="126"/>
      <c r="P49" s="126"/>
      <c r="Q49" s="132"/>
      <c r="R49" s="132"/>
      <c r="S49" s="130"/>
      <c r="T49" s="23"/>
      <c r="U49" s="23"/>
      <c r="V49" s="23"/>
      <c r="W49" s="23"/>
      <c r="Y49" s="69">
        <f t="shared" si="18"/>
        <v>0</v>
      </c>
      <c r="Z49" s="69">
        <f t="shared" si="3"/>
        <v>0</v>
      </c>
      <c r="AA49" s="69">
        <f t="shared" si="19"/>
        <v>0</v>
      </c>
      <c r="AB49" s="69">
        <f t="shared" si="4"/>
        <v>0</v>
      </c>
      <c r="AC49" s="72">
        <f t="shared" si="5"/>
        <v>0</v>
      </c>
      <c r="AD49" s="72">
        <f t="shared" si="6"/>
        <v>0</v>
      </c>
      <c r="AE49" s="72" t="str">
        <f t="shared" si="7"/>
        <v/>
      </c>
      <c r="AF49" s="72" t="str">
        <f t="shared" si="8"/>
        <v/>
      </c>
      <c r="AG49" s="72" t="str">
        <f t="shared" si="9"/>
        <v/>
      </c>
      <c r="AH49" s="72" t="str">
        <f t="shared" si="20"/>
        <v/>
      </c>
      <c r="AI49" s="72" t="str">
        <f t="shared" si="21"/>
        <v/>
      </c>
      <c r="AJ49" s="72" t="str">
        <f t="shared" si="10"/>
        <v/>
      </c>
      <c r="AK49" s="72" t="str">
        <f t="shared" si="11"/>
        <v/>
      </c>
      <c r="AL49" s="72" t="str">
        <f t="shared" si="12"/>
        <v/>
      </c>
      <c r="AM49" s="72" t="str">
        <f t="shared" si="13"/>
        <v/>
      </c>
      <c r="AN49" s="72" t="str">
        <f t="shared" si="14"/>
        <v/>
      </c>
      <c r="AO49" s="72" t="str">
        <f t="shared" si="15"/>
        <v/>
      </c>
      <c r="AP49" s="72" t="str">
        <f t="shared" si="16"/>
        <v/>
      </c>
      <c r="AR49" s="113">
        <f t="shared" si="17"/>
        <v>27</v>
      </c>
      <c r="AT49" s="161"/>
      <c r="AU49" s="121" t="s">
        <v>87</v>
      </c>
      <c r="AV49" s="94">
        <v>3435</v>
      </c>
      <c r="AW49" s="73" t="str">
        <f>AT45&amp;AT46&amp;AU49</f>
        <v>４×１００ｍＲ Ⅾチーム補欠</v>
      </c>
      <c r="AX49" s="74"/>
      <c r="AY49" s="74"/>
      <c r="AZ49" s="74"/>
    </row>
    <row r="50" spans="1:52" ht="20.25" customHeight="1" thickBot="1">
      <c r="A50" s="52">
        <v>28</v>
      </c>
      <c r="B50" s="124"/>
      <c r="C50" s="125"/>
      <c r="D50" s="124"/>
      <c r="E50" s="126"/>
      <c r="F50" s="124"/>
      <c r="G50" s="127"/>
      <c r="H50" s="128"/>
      <c r="I50" s="126"/>
      <c r="J50" s="126"/>
      <c r="K50" s="129"/>
      <c r="L50" s="130"/>
      <c r="M50" s="131"/>
      <c r="N50" s="126"/>
      <c r="O50" s="126"/>
      <c r="P50" s="126"/>
      <c r="Q50" s="132"/>
      <c r="R50" s="132"/>
      <c r="S50" s="130"/>
      <c r="T50" s="23"/>
      <c r="U50" s="23"/>
      <c r="V50" s="23"/>
      <c r="W50" s="23"/>
      <c r="Y50" s="69">
        <f t="shared" si="18"/>
        <v>0</v>
      </c>
      <c r="Z50" s="69">
        <f t="shared" si="3"/>
        <v>0</v>
      </c>
      <c r="AA50" s="69">
        <f t="shared" si="19"/>
        <v>0</v>
      </c>
      <c r="AB50" s="69">
        <f t="shared" si="4"/>
        <v>0</v>
      </c>
      <c r="AC50" s="72">
        <f t="shared" si="5"/>
        <v>0</v>
      </c>
      <c r="AD50" s="72">
        <f t="shared" si="6"/>
        <v>0</v>
      </c>
      <c r="AE50" s="72" t="str">
        <f t="shared" si="7"/>
        <v/>
      </c>
      <c r="AF50" s="72" t="str">
        <f t="shared" si="8"/>
        <v/>
      </c>
      <c r="AG50" s="72" t="str">
        <f t="shared" si="9"/>
        <v/>
      </c>
      <c r="AH50" s="72" t="str">
        <f t="shared" si="20"/>
        <v/>
      </c>
      <c r="AI50" s="72" t="str">
        <f t="shared" si="21"/>
        <v/>
      </c>
      <c r="AJ50" s="72" t="str">
        <f t="shared" si="10"/>
        <v/>
      </c>
      <c r="AK50" s="72" t="str">
        <f t="shared" si="11"/>
        <v/>
      </c>
      <c r="AL50" s="72" t="str">
        <f t="shared" si="12"/>
        <v/>
      </c>
      <c r="AM50" s="72" t="str">
        <f t="shared" si="13"/>
        <v/>
      </c>
      <c r="AN50" s="72" t="str">
        <f t="shared" si="14"/>
        <v/>
      </c>
      <c r="AO50" s="72" t="str">
        <f t="shared" si="15"/>
        <v/>
      </c>
      <c r="AP50" s="72" t="str">
        <f t="shared" si="16"/>
        <v/>
      </c>
      <c r="AR50" s="113">
        <f t="shared" si="17"/>
        <v>28</v>
      </c>
      <c r="AT50" s="162"/>
      <c r="AU50" s="116" t="s">
        <v>87</v>
      </c>
      <c r="AV50" s="117">
        <v>3436</v>
      </c>
      <c r="AW50" s="73" t="str">
        <f>AT45&amp;AT46&amp;AU50</f>
        <v>４×１００ｍＲ Ⅾチーム補欠</v>
      </c>
      <c r="AX50" s="74"/>
      <c r="AY50" s="74"/>
      <c r="AZ50" s="74"/>
    </row>
    <row r="51" spans="1:52" ht="20.25" customHeight="1">
      <c r="A51" s="52">
        <v>29</v>
      </c>
      <c r="B51" s="124"/>
      <c r="C51" s="125"/>
      <c r="D51" s="124"/>
      <c r="E51" s="126"/>
      <c r="F51" s="124"/>
      <c r="G51" s="127"/>
      <c r="H51" s="128"/>
      <c r="I51" s="126"/>
      <c r="J51" s="126"/>
      <c r="K51" s="129"/>
      <c r="L51" s="130"/>
      <c r="M51" s="131"/>
      <c r="N51" s="126"/>
      <c r="O51" s="126"/>
      <c r="P51" s="126"/>
      <c r="Q51" s="132"/>
      <c r="R51" s="132"/>
      <c r="S51" s="130"/>
      <c r="T51" s="23"/>
      <c r="U51" s="23"/>
      <c r="V51" s="23"/>
      <c r="W51" s="23"/>
      <c r="Y51" s="69">
        <f t="shared" si="18"/>
        <v>0</v>
      </c>
      <c r="Z51" s="69">
        <f t="shared" si="3"/>
        <v>0</v>
      </c>
      <c r="AA51" s="69">
        <f t="shared" si="19"/>
        <v>0</v>
      </c>
      <c r="AB51" s="69">
        <f t="shared" si="4"/>
        <v>0</v>
      </c>
      <c r="AC51" s="72">
        <f t="shared" si="5"/>
        <v>0</v>
      </c>
      <c r="AD51" s="72">
        <f t="shared" si="6"/>
        <v>0</v>
      </c>
      <c r="AE51" s="72" t="str">
        <f t="shared" si="7"/>
        <v/>
      </c>
      <c r="AF51" s="72" t="str">
        <f t="shared" si="8"/>
        <v/>
      </c>
      <c r="AG51" s="72" t="str">
        <f t="shared" si="9"/>
        <v/>
      </c>
      <c r="AH51" s="72" t="str">
        <f t="shared" si="20"/>
        <v/>
      </c>
      <c r="AI51" s="72" t="str">
        <f t="shared" si="21"/>
        <v/>
      </c>
      <c r="AJ51" s="72" t="str">
        <f t="shared" si="10"/>
        <v/>
      </c>
      <c r="AK51" s="72" t="str">
        <f t="shared" si="11"/>
        <v/>
      </c>
      <c r="AL51" s="72" t="str">
        <f t="shared" si="12"/>
        <v/>
      </c>
      <c r="AM51" s="72" t="str">
        <f t="shared" si="13"/>
        <v/>
      </c>
      <c r="AN51" s="72" t="str">
        <f t="shared" si="14"/>
        <v/>
      </c>
      <c r="AO51" s="72" t="str">
        <f t="shared" si="15"/>
        <v/>
      </c>
      <c r="AP51" s="72" t="str">
        <f t="shared" si="16"/>
        <v/>
      </c>
      <c r="AR51" s="113">
        <f t="shared" si="17"/>
        <v>29</v>
      </c>
      <c r="AU51" s="69"/>
      <c r="AV51" s="74"/>
      <c r="AW51" s="74"/>
      <c r="AX51" s="74"/>
      <c r="AY51" s="74"/>
      <c r="AZ51" s="74"/>
    </row>
    <row r="52" spans="1:52" ht="20.25" customHeight="1">
      <c r="A52" s="52">
        <v>30</v>
      </c>
      <c r="B52" s="124"/>
      <c r="C52" s="125"/>
      <c r="D52" s="124"/>
      <c r="E52" s="126"/>
      <c r="F52" s="124"/>
      <c r="G52" s="127"/>
      <c r="H52" s="128"/>
      <c r="I52" s="126"/>
      <c r="J52" s="126"/>
      <c r="K52" s="129"/>
      <c r="L52" s="130"/>
      <c r="M52" s="131"/>
      <c r="N52" s="126"/>
      <c r="O52" s="126"/>
      <c r="P52" s="126"/>
      <c r="Q52" s="132"/>
      <c r="R52" s="132"/>
      <c r="S52" s="130"/>
      <c r="T52" s="23"/>
      <c r="U52" s="23"/>
      <c r="V52" s="23"/>
      <c r="W52" s="23"/>
      <c r="Y52" s="69">
        <f t="shared" si="18"/>
        <v>0</v>
      </c>
      <c r="Z52" s="69">
        <f t="shared" si="3"/>
        <v>0</v>
      </c>
      <c r="AA52" s="69">
        <f t="shared" si="19"/>
        <v>0</v>
      </c>
      <c r="AB52" s="69">
        <f t="shared" si="4"/>
        <v>0</v>
      </c>
      <c r="AC52" s="72">
        <f t="shared" si="5"/>
        <v>0</v>
      </c>
      <c r="AD52" s="72">
        <f t="shared" si="6"/>
        <v>0</v>
      </c>
      <c r="AE52" s="72" t="str">
        <f t="shared" si="7"/>
        <v/>
      </c>
      <c r="AF52" s="72" t="str">
        <f t="shared" si="8"/>
        <v/>
      </c>
      <c r="AG52" s="72" t="str">
        <f t="shared" si="9"/>
        <v/>
      </c>
      <c r="AH52" s="72" t="str">
        <f t="shared" si="20"/>
        <v/>
      </c>
      <c r="AI52" s="72" t="str">
        <f t="shared" si="21"/>
        <v/>
      </c>
      <c r="AJ52" s="72" t="str">
        <f t="shared" si="10"/>
        <v/>
      </c>
      <c r="AK52" s="72" t="str">
        <f t="shared" si="11"/>
        <v/>
      </c>
      <c r="AL52" s="72" t="str">
        <f t="shared" si="12"/>
        <v/>
      </c>
      <c r="AM52" s="72" t="str">
        <f t="shared" si="13"/>
        <v/>
      </c>
      <c r="AN52" s="72" t="str">
        <f t="shared" si="14"/>
        <v/>
      </c>
      <c r="AO52" s="72" t="str">
        <f t="shared" si="15"/>
        <v/>
      </c>
      <c r="AP52" s="72" t="str">
        <f t="shared" si="16"/>
        <v/>
      </c>
      <c r="AR52" s="113">
        <f t="shared" si="17"/>
        <v>30</v>
      </c>
      <c r="AT52" s="74"/>
      <c r="AU52" s="69"/>
      <c r="AV52" s="74"/>
      <c r="AW52" s="74"/>
      <c r="AX52" s="74"/>
      <c r="AY52" s="74"/>
      <c r="AZ52" s="74"/>
    </row>
    <row r="53" spans="1:52" ht="20.25" customHeight="1">
      <c r="A53" s="52">
        <v>31</v>
      </c>
      <c r="B53" s="124"/>
      <c r="C53" s="125"/>
      <c r="D53" s="124"/>
      <c r="E53" s="126"/>
      <c r="F53" s="124"/>
      <c r="G53" s="127"/>
      <c r="H53" s="128"/>
      <c r="I53" s="126"/>
      <c r="J53" s="126"/>
      <c r="K53" s="129"/>
      <c r="L53" s="130"/>
      <c r="M53" s="131"/>
      <c r="N53" s="126"/>
      <c r="O53" s="126"/>
      <c r="P53" s="126"/>
      <c r="Q53" s="132"/>
      <c r="R53" s="132"/>
      <c r="S53" s="130"/>
      <c r="T53" s="23"/>
      <c r="U53" s="23"/>
      <c r="V53" s="23"/>
      <c r="W53" s="23"/>
      <c r="Y53" s="69">
        <f t="shared" si="18"/>
        <v>0</v>
      </c>
      <c r="Z53" s="69">
        <f t="shared" si="3"/>
        <v>0</v>
      </c>
      <c r="AA53" s="69">
        <f t="shared" si="19"/>
        <v>0</v>
      </c>
      <c r="AB53" s="69">
        <f t="shared" si="4"/>
        <v>0</v>
      </c>
      <c r="AC53" s="72">
        <f t="shared" si="5"/>
        <v>0</v>
      </c>
      <c r="AD53" s="72">
        <f t="shared" si="6"/>
        <v>0</v>
      </c>
      <c r="AE53" s="72" t="str">
        <f t="shared" si="7"/>
        <v/>
      </c>
      <c r="AF53" s="72" t="str">
        <f t="shared" si="8"/>
        <v/>
      </c>
      <c r="AG53" s="72" t="str">
        <f t="shared" si="9"/>
        <v/>
      </c>
      <c r="AH53" s="72" t="str">
        <f t="shared" si="20"/>
        <v/>
      </c>
      <c r="AI53" s="72" t="str">
        <f t="shared" si="21"/>
        <v/>
      </c>
      <c r="AJ53" s="72" t="str">
        <f t="shared" si="10"/>
        <v/>
      </c>
      <c r="AK53" s="72" t="str">
        <f t="shared" si="11"/>
        <v/>
      </c>
      <c r="AL53" s="72" t="str">
        <f t="shared" si="12"/>
        <v/>
      </c>
      <c r="AM53" s="72" t="str">
        <f t="shared" si="13"/>
        <v/>
      </c>
      <c r="AN53" s="72" t="str">
        <f t="shared" si="14"/>
        <v/>
      </c>
      <c r="AO53" s="72" t="str">
        <f t="shared" si="15"/>
        <v/>
      </c>
      <c r="AP53" s="72" t="str">
        <f t="shared" si="16"/>
        <v/>
      </c>
      <c r="AR53" s="113">
        <f t="shared" si="17"/>
        <v>31</v>
      </c>
      <c r="AT53" s="74"/>
      <c r="AU53" s="69"/>
      <c r="AV53" s="74"/>
      <c r="AW53" s="74"/>
      <c r="AX53" s="74"/>
      <c r="AY53" s="74"/>
      <c r="AZ53" s="74"/>
    </row>
    <row r="54" spans="1:52" ht="20.25" customHeight="1">
      <c r="A54" s="52">
        <v>32</v>
      </c>
      <c r="B54" s="124"/>
      <c r="C54" s="125"/>
      <c r="D54" s="124"/>
      <c r="E54" s="135"/>
      <c r="F54" s="124"/>
      <c r="G54" s="127"/>
      <c r="H54" s="128"/>
      <c r="I54" s="126"/>
      <c r="J54" s="126"/>
      <c r="K54" s="129"/>
      <c r="L54" s="130"/>
      <c r="M54" s="131"/>
      <c r="N54" s="126"/>
      <c r="O54" s="126"/>
      <c r="P54" s="126"/>
      <c r="Q54" s="132"/>
      <c r="R54" s="132"/>
      <c r="S54" s="130"/>
      <c r="T54" s="23"/>
      <c r="U54" s="23"/>
      <c r="V54" s="23"/>
      <c r="W54" s="23"/>
      <c r="Y54" s="69">
        <f t="shared" si="18"/>
        <v>0</v>
      </c>
      <c r="Z54" s="69">
        <f t="shared" si="3"/>
        <v>0</v>
      </c>
      <c r="AA54" s="69">
        <f t="shared" si="19"/>
        <v>0</v>
      </c>
      <c r="AB54" s="69">
        <f t="shared" si="4"/>
        <v>0</v>
      </c>
      <c r="AC54" s="72">
        <f t="shared" si="5"/>
        <v>0</v>
      </c>
      <c r="AD54" s="72">
        <f t="shared" si="6"/>
        <v>0</v>
      </c>
      <c r="AE54" s="72" t="str">
        <f t="shared" si="7"/>
        <v/>
      </c>
      <c r="AF54" s="72" t="str">
        <f t="shared" si="8"/>
        <v/>
      </c>
      <c r="AG54" s="72" t="str">
        <f t="shared" si="9"/>
        <v/>
      </c>
      <c r="AH54" s="72" t="str">
        <f t="shared" si="20"/>
        <v/>
      </c>
      <c r="AI54" s="72" t="str">
        <f t="shared" si="21"/>
        <v/>
      </c>
      <c r="AJ54" s="72" t="str">
        <f t="shared" si="10"/>
        <v/>
      </c>
      <c r="AK54" s="72" t="str">
        <f t="shared" si="11"/>
        <v/>
      </c>
      <c r="AL54" s="72" t="str">
        <f t="shared" si="12"/>
        <v/>
      </c>
      <c r="AM54" s="72" t="str">
        <f t="shared" si="13"/>
        <v/>
      </c>
      <c r="AN54" s="72" t="str">
        <f t="shared" si="14"/>
        <v/>
      </c>
      <c r="AO54" s="72" t="str">
        <f t="shared" si="15"/>
        <v/>
      </c>
      <c r="AP54" s="72" t="str">
        <f t="shared" si="16"/>
        <v/>
      </c>
      <c r="AR54" s="113">
        <f t="shared" si="17"/>
        <v>32</v>
      </c>
      <c r="AT54" s="74"/>
      <c r="AU54" s="69"/>
      <c r="AV54" s="74"/>
      <c r="AW54" s="74"/>
      <c r="AX54" s="74"/>
      <c r="AY54" s="74"/>
      <c r="AZ54" s="74"/>
    </row>
    <row r="55" spans="1:52" ht="20.25" customHeight="1">
      <c r="A55" s="52">
        <v>33</v>
      </c>
      <c r="B55" s="124"/>
      <c r="C55" s="136"/>
      <c r="D55" s="124"/>
      <c r="E55" s="126"/>
      <c r="F55" s="124"/>
      <c r="G55" s="127"/>
      <c r="H55" s="128"/>
      <c r="I55" s="126"/>
      <c r="J55" s="126"/>
      <c r="K55" s="129"/>
      <c r="L55" s="130"/>
      <c r="M55" s="131"/>
      <c r="N55" s="126"/>
      <c r="O55" s="126"/>
      <c r="P55" s="126"/>
      <c r="Q55" s="132"/>
      <c r="R55" s="132"/>
      <c r="S55" s="130"/>
      <c r="T55" s="23"/>
      <c r="U55" s="23"/>
      <c r="V55" s="23"/>
      <c r="W55" s="23"/>
      <c r="Y55" s="69">
        <f t="shared" si="18"/>
        <v>0</v>
      </c>
      <c r="Z55" s="69">
        <f t="shared" si="3"/>
        <v>0</v>
      </c>
      <c r="AA55" s="69">
        <f t="shared" si="19"/>
        <v>0</v>
      </c>
      <c r="AB55" s="69">
        <f t="shared" si="4"/>
        <v>0</v>
      </c>
      <c r="AC55" s="72">
        <f t="shared" si="5"/>
        <v>0</v>
      </c>
      <c r="AD55" s="72">
        <f t="shared" si="6"/>
        <v>0</v>
      </c>
      <c r="AE55" s="72" t="str">
        <f t="shared" ref="AE55:AE86" si="22">IF(H55="","",VLOOKUP(H55+1000*$B55,IF($B55=1,$BA$5:$BA$24,$BB$5:$BB$24),1,0))</f>
        <v/>
      </c>
      <c r="AF55" s="72" t="str">
        <f t="shared" ref="AF55:AF86" si="23">IF(I55="","",VLOOKUP(I55+1000*$B55,IF($B55=1,$BA$5:$BA$24,$BB$5:$BB$24),1,0))</f>
        <v/>
      </c>
      <c r="AG55" s="72" t="str">
        <f t="shared" ref="AG55:AG86" si="24">IF(J55="","",VLOOKUP(J55+1000*$B55,IF($B55=1,$BA$5:$BA$24,$BB$5:$BB$24),1,0))</f>
        <v/>
      </c>
      <c r="AH55" s="72" t="str">
        <f t="shared" ref="AH55:AH86" si="25">IF(K55="","",VLOOKUP(K55+1000*$B55,IF($B55=1,$BA$5:$BA$24,$BB$5:$BB$24),1,0))</f>
        <v/>
      </c>
      <c r="AI55" s="72" t="str">
        <f t="shared" ref="AI55:AI86" si="26">IF(M55="","",VLOOKUP(H55,$AX$4:$AZ$35,2,0))</f>
        <v/>
      </c>
      <c r="AJ55" s="72" t="str">
        <f t="shared" ref="AJ55:AJ86" si="27">IF(M55="","",VLOOKUP(H55,$AX$4:$AZ$35,3,0))</f>
        <v/>
      </c>
      <c r="AK55" s="72" t="str">
        <f t="shared" ref="AK55:AK86" si="28">IF(N55="","",VLOOKUP(I55,$AX$4:$AZ$35,2,0))</f>
        <v/>
      </c>
      <c r="AL55" s="72" t="str">
        <f t="shared" ref="AL55:AL86" si="29">IF(N55="","",VLOOKUP(I55,$AX$4:$AZ$35,3,0))</f>
        <v/>
      </c>
      <c r="AM55" s="72" t="str">
        <f t="shared" ref="AM55:AM86" si="30">IF(O55="","",VLOOKUP(J55,$AX$4:$AZ$35,2,0))</f>
        <v/>
      </c>
      <c r="AN55" s="72" t="str">
        <f t="shared" ref="AN55:AN86" si="31">IF(O55="","",VLOOKUP(J55,$AX$4:$AZ$35,3,0))</f>
        <v/>
      </c>
      <c r="AO55" s="72" t="str">
        <f t="shared" ref="AO55:AO86" si="32">IF(P55="","",VLOOKUP(K55,$AX$4:$AZ$35,2,0))</f>
        <v/>
      </c>
      <c r="AP55" s="72" t="str">
        <f t="shared" ref="AP55:AP86" si="33">IF(P55="","",VLOOKUP(K55,$AX$4:$AZ$35,3,0))</f>
        <v/>
      </c>
      <c r="AR55" s="113">
        <f t="shared" ref="AR55:AR86" si="34">IF(ISERROR(SUM(AE55:AH55))=TRUE,"×",A55)</f>
        <v>33</v>
      </c>
      <c r="AT55" s="74"/>
      <c r="AU55" s="69"/>
      <c r="AV55" s="74"/>
      <c r="AW55" s="74"/>
      <c r="AX55" s="74"/>
      <c r="AY55" s="74"/>
      <c r="AZ55" s="74"/>
    </row>
    <row r="56" spans="1:52" ht="20.25" customHeight="1">
      <c r="A56" s="52">
        <v>34</v>
      </c>
      <c r="B56" s="124"/>
      <c r="C56" s="125"/>
      <c r="D56" s="124"/>
      <c r="E56" s="126"/>
      <c r="F56" s="124"/>
      <c r="G56" s="127"/>
      <c r="H56" s="128"/>
      <c r="I56" s="126"/>
      <c r="J56" s="126"/>
      <c r="K56" s="129"/>
      <c r="L56" s="130"/>
      <c r="M56" s="131"/>
      <c r="N56" s="126"/>
      <c r="O56" s="126"/>
      <c r="P56" s="126"/>
      <c r="Q56" s="132"/>
      <c r="R56" s="132"/>
      <c r="S56" s="130"/>
      <c r="T56" s="23"/>
      <c r="U56" s="23"/>
      <c r="V56" s="23"/>
      <c r="W56" s="23"/>
      <c r="Y56" s="69">
        <f t="shared" si="18"/>
        <v>0</v>
      </c>
      <c r="Z56" s="69">
        <f t="shared" si="3"/>
        <v>0</v>
      </c>
      <c r="AA56" s="69">
        <f t="shared" si="19"/>
        <v>0</v>
      </c>
      <c r="AB56" s="69">
        <f t="shared" si="4"/>
        <v>0</v>
      </c>
      <c r="AC56" s="72">
        <f t="shared" si="5"/>
        <v>0</v>
      </c>
      <c r="AD56" s="72">
        <f t="shared" si="6"/>
        <v>0</v>
      </c>
      <c r="AE56" s="72" t="str">
        <f t="shared" si="22"/>
        <v/>
      </c>
      <c r="AF56" s="72" t="str">
        <f t="shared" si="23"/>
        <v/>
      </c>
      <c r="AG56" s="72" t="str">
        <f t="shared" si="24"/>
        <v/>
      </c>
      <c r="AH56" s="72" t="str">
        <f t="shared" si="25"/>
        <v/>
      </c>
      <c r="AI56" s="72" t="str">
        <f t="shared" si="26"/>
        <v/>
      </c>
      <c r="AJ56" s="72" t="str">
        <f t="shared" si="27"/>
        <v/>
      </c>
      <c r="AK56" s="72" t="str">
        <f t="shared" si="28"/>
        <v/>
      </c>
      <c r="AL56" s="72" t="str">
        <f t="shared" si="29"/>
        <v/>
      </c>
      <c r="AM56" s="72" t="str">
        <f t="shared" si="30"/>
        <v/>
      </c>
      <c r="AN56" s="72" t="str">
        <f t="shared" si="31"/>
        <v/>
      </c>
      <c r="AO56" s="72" t="str">
        <f t="shared" si="32"/>
        <v/>
      </c>
      <c r="AP56" s="72" t="str">
        <f t="shared" si="33"/>
        <v/>
      </c>
      <c r="AR56" s="113">
        <f t="shared" si="34"/>
        <v>34</v>
      </c>
      <c r="AT56" s="74"/>
      <c r="AU56" s="69"/>
      <c r="AV56" s="74"/>
      <c r="AW56" s="74"/>
      <c r="AX56" s="74"/>
      <c r="AY56" s="74"/>
      <c r="AZ56" s="74"/>
    </row>
    <row r="57" spans="1:52" ht="20.25" customHeight="1">
      <c r="A57" s="52">
        <v>35</v>
      </c>
      <c r="B57" s="124"/>
      <c r="C57" s="125"/>
      <c r="D57" s="124"/>
      <c r="E57" s="126"/>
      <c r="F57" s="124"/>
      <c r="G57" s="127"/>
      <c r="H57" s="128"/>
      <c r="I57" s="126"/>
      <c r="J57" s="126"/>
      <c r="K57" s="129"/>
      <c r="L57" s="130"/>
      <c r="M57" s="131"/>
      <c r="N57" s="126"/>
      <c r="O57" s="126"/>
      <c r="P57" s="126"/>
      <c r="Q57" s="132"/>
      <c r="R57" s="132"/>
      <c r="S57" s="130"/>
      <c r="T57" s="23"/>
      <c r="U57" s="23"/>
      <c r="V57" s="23"/>
      <c r="W57" s="23"/>
      <c r="Y57" s="69">
        <f t="shared" si="18"/>
        <v>0</v>
      </c>
      <c r="Z57" s="69">
        <f t="shared" si="3"/>
        <v>0</v>
      </c>
      <c r="AA57" s="69">
        <f t="shared" si="19"/>
        <v>0</v>
      </c>
      <c r="AB57" s="69">
        <f t="shared" si="4"/>
        <v>0</v>
      </c>
      <c r="AC57" s="72">
        <f t="shared" si="5"/>
        <v>0</v>
      </c>
      <c r="AD57" s="72">
        <f t="shared" si="6"/>
        <v>0</v>
      </c>
      <c r="AE57" s="72" t="str">
        <f t="shared" si="22"/>
        <v/>
      </c>
      <c r="AF57" s="72" t="str">
        <f t="shared" si="23"/>
        <v/>
      </c>
      <c r="AG57" s="72" t="str">
        <f t="shared" si="24"/>
        <v/>
      </c>
      <c r="AH57" s="72" t="str">
        <f t="shared" si="25"/>
        <v/>
      </c>
      <c r="AI57" s="72" t="str">
        <f t="shared" si="26"/>
        <v/>
      </c>
      <c r="AJ57" s="72" t="str">
        <f t="shared" si="27"/>
        <v/>
      </c>
      <c r="AK57" s="72" t="str">
        <f t="shared" si="28"/>
        <v/>
      </c>
      <c r="AL57" s="72" t="str">
        <f t="shared" si="29"/>
        <v/>
      </c>
      <c r="AM57" s="72" t="str">
        <f t="shared" si="30"/>
        <v/>
      </c>
      <c r="AN57" s="72" t="str">
        <f t="shared" si="31"/>
        <v/>
      </c>
      <c r="AO57" s="72" t="str">
        <f t="shared" si="32"/>
        <v/>
      </c>
      <c r="AP57" s="72" t="str">
        <f t="shared" si="33"/>
        <v/>
      </c>
      <c r="AR57" s="113">
        <f t="shared" si="34"/>
        <v>35</v>
      </c>
      <c r="AT57" s="74"/>
      <c r="AU57" s="69"/>
      <c r="AV57" s="74"/>
      <c r="AW57" s="74"/>
      <c r="AX57" s="74"/>
      <c r="AY57" s="74"/>
      <c r="AZ57" s="74"/>
    </row>
    <row r="58" spans="1:52" ht="20.25" customHeight="1">
      <c r="A58" s="52">
        <v>36</v>
      </c>
      <c r="B58" s="124"/>
      <c r="C58" s="125"/>
      <c r="D58" s="124"/>
      <c r="E58" s="126"/>
      <c r="F58" s="124"/>
      <c r="G58" s="127"/>
      <c r="H58" s="128"/>
      <c r="I58" s="126"/>
      <c r="J58" s="126"/>
      <c r="K58" s="129"/>
      <c r="L58" s="130"/>
      <c r="M58" s="131"/>
      <c r="N58" s="126"/>
      <c r="O58" s="126"/>
      <c r="P58" s="126"/>
      <c r="Q58" s="132"/>
      <c r="R58" s="132"/>
      <c r="S58" s="130"/>
      <c r="T58" s="23"/>
      <c r="U58" s="23"/>
      <c r="V58" s="23"/>
      <c r="W58" s="23"/>
      <c r="Y58" s="69">
        <f t="shared" si="18"/>
        <v>0</v>
      </c>
      <c r="Z58" s="69">
        <f t="shared" si="3"/>
        <v>0</v>
      </c>
      <c r="AA58" s="69">
        <f t="shared" si="19"/>
        <v>0</v>
      </c>
      <c r="AB58" s="69">
        <f t="shared" si="4"/>
        <v>0</v>
      </c>
      <c r="AC58" s="72">
        <f t="shared" si="5"/>
        <v>0</v>
      </c>
      <c r="AD58" s="72">
        <f t="shared" si="6"/>
        <v>0</v>
      </c>
      <c r="AE58" s="72" t="str">
        <f t="shared" si="22"/>
        <v/>
      </c>
      <c r="AF58" s="72" t="str">
        <f t="shared" si="23"/>
        <v/>
      </c>
      <c r="AG58" s="72" t="str">
        <f t="shared" si="24"/>
        <v/>
      </c>
      <c r="AH58" s="72" t="str">
        <f t="shared" si="25"/>
        <v/>
      </c>
      <c r="AI58" s="72" t="str">
        <f t="shared" si="26"/>
        <v/>
      </c>
      <c r="AJ58" s="72" t="str">
        <f t="shared" si="27"/>
        <v/>
      </c>
      <c r="AK58" s="72" t="str">
        <f t="shared" si="28"/>
        <v/>
      </c>
      <c r="AL58" s="72" t="str">
        <f t="shared" si="29"/>
        <v/>
      </c>
      <c r="AM58" s="72" t="str">
        <f t="shared" si="30"/>
        <v/>
      </c>
      <c r="AN58" s="72" t="str">
        <f t="shared" si="31"/>
        <v/>
      </c>
      <c r="AO58" s="72" t="str">
        <f t="shared" si="32"/>
        <v/>
      </c>
      <c r="AP58" s="72" t="str">
        <f t="shared" si="33"/>
        <v/>
      </c>
      <c r="AR58" s="113">
        <f t="shared" si="34"/>
        <v>36</v>
      </c>
      <c r="AU58" s="69"/>
      <c r="AV58" s="74"/>
      <c r="AW58" s="74"/>
      <c r="AX58" s="74"/>
      <c r="AY58" s="74"/>
      <c r="AZ58" s="74"/>
    </row>
    <row r="59" spans="1:52" ht="20.25" customHeight="1">
      <c r="A59" s="52">
        <v>37</v>
      </c>
      <c r="B59" s="124"/>
      <c r="C59" s="125"/>
      <c r="D59" s="124"/>
      <c r="E59" s="126"/>
      <c r="F59" s="124"/>
      <c r="G59" s="127"/>
      <c r="H59" s="128"/>
      <c r="I59" s="126"/>
      <c r="J59" s="126"/>
      <c r="K59" s="129"/>
      <c r="L59" s="130"/>
      <c r="M59" s="131"/>
      <c r="N59" s="126"/>
      <c r="O59" s="126"/>
      <c r="P59" s="126"/>
      <c r="Q59" s="132"/>
      <c r="R59" s="132"/>
      <c r="S59" s="130"/>
      <c r="T59" s="23"/>
      <c r="U59" s="23"/>
      <c r="V59" s="23"/>
      <c r="W59" s="23"/>
      <c r="Y59" s="69">
        <f t="shared" si="18"/>
        <v>0</v>
      </c>
      <c r="Z59" s="69">
        <f t="shared" si="3"/>
        <v>0</v>
      </c>
      <c r="AA59" s="69">
        <f t="shared" si="19"/>
        <v>0</v>
      </c>
      <c r="AB59" s="69">
        <f t="shared" si="4"/>
        <v>0</v>
      </c>
      <c r="AC59" s="72">
        <f t="shared" si="5"/>
        <v>0</v>
      </c>
      <c r="AD59" s="72">
        <f t="shared" si="6"/>
        <v>0</v>
      </c>
      <c r="AE59" s="72" t="str">
        <f t="shared" si="22"/>
        <v/>
      </c>
      <c r="AF59" s="72" t="str">
        <f t="shared" si="23"/>
        <v/>
      </c>
      <c r="AG59" s="72" t="str">
        <f t="shared" si="24"/>
        <v/>
      </c>
      <c r="AH59" s="72" t="str">
        <f t="shared" si="25"/>
        <v/>
      </c>
      <c r="AI59" s="72" t="str">
        <f t="shared" si="26"/>
        <v/>
      </c>
      <c r="AJ59" s="72" t="str">
        <f t="shared" si="27"/>
        <v/>
      </c>
      <c r="AK59" s="72" t="str">
        <f t="shared" si="28"/>
        <v/>
      </c>
      <c r="AL59" s="72" t="str">
        <f t="shared" si="29"/>
        <v/>
      </c>
      <c r="AM59" s="72" t="str">
        <f t="shared" si="30"/>
        <v/>
      </c>
      <c r="AN59" s="72" t="str">
        <f t="shared" si="31"/>
        <v/>
      </c>
      <c r="AO59" s="72" t="str">
        <f t="shared" si="32"/>
        <v/>
      </c>
      <c r="AP59" s="72" t="str">
        <f t="shared" si="33"/>
        <v/>
      </c>
      <c r="AR59" s="113">
        <f t="shared" si="34"/>
        <v>37</v>
      </c>
      <c r="AT59" s="74"/>
      <c r="AU59" s="69"/>
      <c r="AV59" s="74"/>
      <c r="AW59" s="74"/>
      <c r="AX59" s="74"/>
      <c r="AY59" s="74"/>
      <c r="AZ59" s="74"/>
    </row>
    <row r="60" spans="1:52" ht="20.25" customHeight="1">
      <c r="A60" s="52">
        <v>38</v>
      </c>
      <c r="B60" s="124"/>
      <c r="C60" s="125"/>
      <c r="D60" s="124"/>
      <c r="E60" s="126"/>
      <c r="F60" s="124"/>
      <c r="G60" s="127"/>
      <c r="H60" s="128"/>
      <c r="I60" s="126"/>
      <c r="J60" s="126"/>
      <c r="K60" s="129"/>
      <c r="L60" s="130"/>
      <c r="M60" s="131"/>
      <c r="N60" s="126"/>
      <c r="O60" s="126"/>
      <c r="P60" s="126"/>
      <c r="Q60" s="132"/>
      <c r="R60" s="132"/>
      <c r="S60" s="130"/>
      <c r="T60" s="23"/>
      <c r="U60" s="23"/>
      <c r="V60" s="23"/>
      <c r="W60" s="23"/>
      <c r="Y60" s="69">
        <f t="shared" si="18"/>
        <v>0</v>
      </c>
      <c r="Z60" s="69">
        <f t="shared" si="3"/>
        <v>0</v>
      </c>
      <c r="AA60" s="69">
        <f t="shared" si="19"/>
        <v>0</v>
      </c>
      <c r="AB60" s="69">
        <f t="shared" si="4"/>
        <v>0</v>
      </c>
      <c r="AC60" s="72">
        <f t="shared" si="5"/>
        <v>0</v>
      </c>
      <c r="AD60" s="72">
        <f t="shared" si="6"/>
        <v>0</v>
      </c>
      <c r="AE60" s="72" t="str">
        <f t="shared" si="22"/>
        <v/>
      </c>
      <c r="AF60" s="72" t="str">
        <f t="shared" si="23"/>
        <v/>
      </c>
      <c r="AG60" s="72" t="str">
        <f t="shared" si="24"/>
        <v/>
      </c>
      <c r="AH60" s="72" t="str">
        <f t="shared" si="25"/>
        <v/>
      </c>
      <c r="AI60" s="72" t="str">
        <f t="shared" si="26"/>
        <v/>
      </c>
      <c r="AJ60" s="72" t="str">
        <f t="shared" si="27"/>
        <v/>
      </c>
      <c r="AK60" s="72" t="str">
        <f t="shared" si="28"/>
        <v/>
      </c>
      <c r="AL60" s="72" t="str">
        <f t="shared" si="29"/>
        <v/>
      </c>
      <c r="AM60" s="72" t="str">
        <f t="shared" si="30"/>
        <v/>
      </c>
      <c r="AN60" s="72" t="str">
        <f t="shared" si="31"/>
        <v/>
      </c>
      <c r="AO60" s="72" t="str">
        <f t="shared" si="32"/>
        <v/>
      </c>
      <c r="AP60" s="72" t="str">
        <f t="shared" si="33"/>
        <v/>
      </c>
      <c r="AR60" s="113">
        <f t="shared" si="34"/>
        <v>38</v>
      </c>
      <c r="AT60" s="74"/>
      <c r="AU60" s="69"/>
      <c r="AV60" s="74"/>
      <c r="AW60" s="74"/>
      <c r="AX60" s="74"/>
      <c r="AY60" s="74"/>
      <c r="AZ60" s="74"/>
    </row>
    <row r="61" spans="1:52" ht="20.25" customHeight="1">
      <c r="A61" s="52">
        <v>39</v>
      </c>
      <c r="B61" s="124"/>
      <c r="C61" s="136"/>
      <c r="D61" s="124"/>
      <c r="E61" s="126"/>
      <c r="F61" s="124"/>
      <c r="G61" s="127"/>
      <c r="H61" s="128"/>
      <c r="I61" s="126"/>
      <c r="J61" s="126"/>
      <c r="K61" s="129"/>
      <c r="L61" s="130"/>
      <c r="M61" s="131"/>
      <c r="N61" s="126"/>
      <c r="O61" s="126"/>
      <c r="P61" s="126"/>
      <c r="Q61" s="132"/>
      <c r="R61" s="132"/>
      <c r="S61" s="130"/>
      <c r="T61" s="23"/>
      <c r="U61" s="23"/>
      <c r="V61" s="23"/>
      <c r="W61" s="23"/>
      <c r="Y61" s="69">
        <f t="shared" si="18"/>
        <v>0</v>
      </c>
      <c r="Z61" s="69">
        <f t="shared" si="3"/>
        <v>0</v>
      </c>
      <c r="AA61" s="69">
        <f t="shared" si="19"/>
        <v>0</v>
      </c>
      <c r="AB61" s="69">
        <f t="shared" si="4"/>
        <v>0</v>
      </c>
      <c r="AC61" s="72">
        <f t="shared" si="5"/>
        <v>0</v>
      </c>
      <c r="AD61" s="72">
        <f t="shared" si="6"/>
        <v>0</v>
      </c>
      <c r="AE61" s="72" t="str">
        <f t="shared" si="22"/>
        <v/>
      </c>
      <c r="AF61" s="72" t="str">
        <f t="shared" si="23"/>
        <v/>
      </c>
      <c r="AG61" s="72" t="str">
        <f t="shared" si="24"/>
        <v/>
      </c>
      <c r="AH61" s="72" t="str">
        <f t="shared" si="25"/>
        <v/>
      </c>
      <c r="AI61" s="72" t="str">
        <f t="shared" si="26"/>
        <v/>
      </c>
      <c r="AJ61" s="72" t="str">
        <f t="shared" si="27"/>
        <v/>
      </c>
      <c r="AK61" s="72" t="str">
        <f t="shared" si="28"/>
        <v/>
      </c>
      <c r="AL61" s="72" t="str">
        <f t="shared" si="29"/>
        <v/>
      </c>
      <c r="AM61" s="72" t="str">
        <f t="shared" si="30"/>
        <v/>
      </c>
      <c r="AN61" s="72" t="str">
        <f t="shared" si="31"/>
        <v/>
      </c>
      <c r="AO61" s="72" t="str">
        <f t="shared" si="32"/>
        <v/>
      </c>
      <c r="AP61" s="72" t="str">
        <f t="shared" si="33"/>
        <v/>
      </c>
      <c r="AR61" s="113">
        <f t="shared" si="34"/>
        <v>39</v>
      </c>
      <c r="AT61" s="74"/>
      <c r="AU61" s="69"/>
      <c r="AV61" s="74"/>
      <c r="AW61" s="74"/>
      <c r="AX61" s="74"/>
      <c r="AY61" s="74"/>
      <c r="AZ61" s="74"/>
    </row>
    <row r="62" spans="1:52" ht="20.25" customHeight="1">
      <c r="A62" s="52">
        <v>40</v>
      </c>
      <c r="B62" s="137"/>
      <c r="C62" s="125"/>
      <c r="D62" s="137"/>
      <c r="E62" s="138"/>
      <c r="F62" s="137"/>
      <c r="G62" s="127"/>
      <c r="H62" s="139"/>
      <c r="I62" s="138"/>
      <c r="J62" s="138"/>
      <c r="K62" s="140"/>
      <c r="L62" s="141"/>
      <c r="M62" s="142"/>
      <c r="N62" s="138"/>
      <c r="O62" s="138"/>
      <c r="P62" s="138"/>
      <c r="Q62" s="143"/>
      <c r="R62" s="143"/>
      <c r="S62" s="141"/>
      <c r="T62" s="23"/>
      <c r="U62" s="23"/>
      <c r="V62" s="23"/>
      <c r="W62" s="23"/>
      <c r="Y62" s="69">
        <f t="shared" si="18"/>
        <v>0</v>
      </c>
      <c r="Z62" s="69">
        <f t="shared" si="3"/>
        <v>0</v>
      </c>
      <c r="AA62" s="69">
        <f t="shared" si="19"/>
        <v>0</v>
      </c>
      <c r="AB62" s="69">
        <f t="shared" si="4"/>
        <v>0</v>
      </c>
      <c r="AC62" s="72">
        <f t="shared" si="5"/>
        <v>0</v>
      </c>
      <c r="AD62" s="72">
        <f t="shared" si="6"/>
        <v>0</v>
      </c>
      <c r="AE62" s="72" t="str">
        <f t="shared" si="22"/>
        <v/>
      </c>
      <c r="AF62" s="72" t="str">
        <f t="shared" si="23"/>
        <v/>
      </c>
      <c r="AG62" s="72" t="str">
        <f t="shared" si="24"/>
        <v/>
      </c>
      <c r="AH62" s="72" t="str">
        <f t="shared" si="25"/>
        <v/>
      </c>
      <c r="AI62" s="72" t="str">
        <f t="shared" si="26"/>
        <v/>
      </c>
      <c r="AJ62" s="72" t="str">
        <f t="shared" si="27"/>
        <v/>
      </c>
      <c r="AK62" s="72" t="str">
        <f t="shared" si="28"/>
        <v/>
      </c>
      <c r="AL62" s="72" t="str">
        <f t="shared" si="29"/>
        <v/>
      </c>
      <c r="AM62" s="72" t="str">
        <f t="shared" si="30"/>
        <v/>
      </c>
      <c r="AN62" s="72" t="str">
        <f t="shared" si="31"/>
        <v/>
      </c>
      <c r="AO62" s="72" t="str">
        <f t="shared" si="32"/>
        <v/>
      </c>
      <c r="AP62" s="72" t="str">
        <f t="shared" si="33"/>
        <v/>
      </c>
      <c r="AR62" s="113">
        <f t="shared" si="34"/>
        <v>40</v>
      </c>
      <c r="AT62" s="74"/>
      <c r="AU62" s="69"/>
      <c r="AV62" s="74"/>
      <c r="AW62" s="74"/>
      <c r="AX62" s="74"/>
      <c r="AY62" s="74"/>
      <c r="AZ62" s="74"/>
    </row>
    <row r="63" spans="1:52" ht="20.25" customHeight="1">
      <c r="A63" s="52">
        <v>41</v>
      </c>
      <c r="B63" s="124"/>
      <c r="C63" s="125"/>
      <c r="D63" s="124"/>
      <c r="E63" s="126"/>
      <c r="F63" s="124"/>
      <c r="G63" s="127"/>
      <c r="H63" s="128"/>
      <c r="I63" s="126"/>
      <c r="J63" s="126"/>
      <c r="K63" s="129"/>
      <c r="L63" s="130"/>
      <c r="M63" s="131"/>
      <c r="N63" s="126"/>
      <c r="O63" s="126"/>
      <c r="P63" s="126"/>
      <c r="Q63" s="132"/>
      <c r="R63" s="132"/>
      <c r="S63" s="130"/>
      <c r="T63" s="23"/>
      <c r="U63" s="23"/>
      <c r="V63" s="23"/>
      <c r="W63" s="23"/>
      <c r="Y63" s="69">
        <f t="shared" si="18"/>
        <v>0</v>
      </c>
      <c r="Z63" s="69">
        <f t="shared" si="3"/>
        <v>0</v>
      </c>
      <c r="AA63" s="69">
        <f t="shared" si="19"/>
        <v>0</v>
      </c>
      <c r="AB63" s="69">
        <f t="shared" si="4"/>
        <v>0</v>
      </c>
      <c r="AC63" s="72">
        <f t="shared" si="5"/>
        <v>0</v>
      </c>
      <c r="AD63" s="72">
        <f t="shared" si="6"/>
        <v>0</v>
      </c>
      <c r="AE63" s="72" t="str">
        <f t="shared" si="22"/>
        <v/>
      </c>
      <c r="AF63" s="72" t="str">
        <f t="shared" si="23"/>
        <v/>
      </c>
      <c r="AG63" s="72" t="str">
        <f t="shared" si="24"/>
        <v/>
      </c>
      <c r="AH63" s="72" t="str">
        <f t="shared" si="25"/>
        <v/>
      </c>
      <c r="AI63" s="72" t="str">
        <f t="shared" si="26"/>
        <v/>
      </c>
      <c r="AJ63" s="72" t="str">
        <f t="shared" si="27"/>
        <v/>
      </c>
      <c r="AK63" s="72" t="str">
        <f t="shared" si="28"/>
        <v/>
      </c>
      <c r="AL63" s="72" t="str">
        <f t="shared" si="29"/>
        <v/>
      </c>
      <c r="AM63" s="72" t="str">
        <f t="shared" si="30"/>
        <v/>
      </c>
      <c r="AN63" s="72" t="str">
        <f t="shared" si="31"/>
        <v/>
      </c>
      <c r="AO63" s="72" t="str">
        <f t="shared" si="32"/>
        <v/>
      </c>
      <c r="AP63" s="72" t="str">
        <f t="shared" si="33"/>
        <v/>
      </c>
      <c r="AR63" s="113">
        <f t="shared" si="34"/>
        <v>41</v>
      </c>
      <c r="AT63" s="74"/>
      <c r="AU63" s="69"/>
      <c r="AV63" s="74"/>
      <c r="AW63" s="74"/>
      <c r="AX63" s="74"/>
      <c r="AY63" s="74"/>
      <c r="AZ63" s="74"/>
    </row>
    <row r="64" spans="1:52" ht="20.25" customHeight="1">
      <c r="A64" s="52">
        <v>42</v>
      </c>
      <c r="B64" s="124"/>
      <c r="C64" s="125"/>
      <c r="D64" s="124"/>
      <c r="E64" s="126"/>
      <c r="F64" s="124"/>
      <c r="G64" s="127"/>
      <c r="H64" s="128"/>
      <c r="I64" s="126"/>
      <c r="J64" s="126"/>
      <c r="K64" s="129"/>
      <c r="L64" s="130"/>
      <c r="M64" s="131"/>
      <c r="N64" s="126"/>
      <c r="O64" s="126"/>
      <c r="P64" s="126"/>
      <c r="Q64" s="132"/>
      <c r="R64" s="132"/>
      <c r="S64" s="130"/>
      <c r="T64" s="23"/>
      <c r="U64" s="23"/>
      <c r="V64" s="23"/>
      <c r="W64" s="23"/>
      <c r="Y64" s="69">
        <f t="shared" si="18"/>
        <v>0</v>
      </c>
      <c r="Z64" s="69">
        <f t="shared" si="3"/>
        <v>0</v>
      </c>
      <c r="AA64" s="69">
        <f t="shared" si="19"/>
        <v>0</v>
      </c>
      <c r="AB64" s="69">
        <f t="shared" si="4"/>
        <v>0</v>
      </c>
      <c r="AC64" s="72">
        <f t="shared" si="5"/>
        <v>0</v>
      </c>
      <c r="AD64" s="72">
        <f t="shared" si="6"/>
        <v>0</v>
      </c>
      <c r="AE64" s="72" t="str">
        <f t="shared" si="22"/>
        <v/>
      </c>
      <c r="AF64" s="72" t="str">
        <f t="shared" si="23"/>
        <v/>
      </c>
      <c r="AG64" s="72" t="str">
        <f t="shared" si="24"/>
        <v/>
      </c>
      <c r="AH64" s="72" t="str">
        <f t="shared" si="25"/>
        <v/>
      </c>
      <c r="AI64" s="72" t="str">
        <f t="shared" si="26"/>
        <v/>
      </c>
      <c r="AJ64" s="72" t="str">
        <f t="shared" si="27"/>
        <v/>
      </c>
      <c r="AK64" s="72" t="str">
        <f t="shared" si="28"/>
        <v/>
      </c>
      <c r="AL64" s="72" t="str">
        <f t="shared" si="29"/>
        <v/>
      </c>
      <c r="AM64" s="72" t="str">
        <f t="shared" si="30"/>
        <v/>
      </c>
      <c r="AN64" s="72" t="str">
        <f t="shared" si="31"/>
        <v/>
      </c>
      <c r="AO64" s="72" t="str">
        <f t="shared" si="32"/>
        <v/>
      </c>
      <c r="AP64" s="72" t="str">
        <f t="shared" si="33"/>
        <v/>
      </c>
      <c r="AR64" s="113">
        <f t="shared" si="34"/>
        <v>42</v>
      </c>
      <c r="AT64" s="74"/>
      <c r="AU64" s="69"/>
      <c r="AV64" s="74"/>
      <c r="AW64" s="74"/>
      <c r="AX64" s="74"/>
      <c r="AY64" s="74"/>
      <c r="AZ64" s="74"/>
    </row>
    <row r="65" spans="1:52" ht="20.25" customHeight="1">
      <c r="A65" s="52">
        <v>43</v>
      </c>
      <c r="B65" s="124"/>
      <c r="C65" s="125"/>
      <c r="D65" s="124"/>
      <c r="E65" s="126"/>
      <c r="F65" s="124"/>
      <c r="G65" s="127"/>
      <c r="H65" s="128"/>
      <c r="I65" s="126"/>
      <c r="J65" s="126"/>
      <c r="K65" s="129"/>
      <c r="L65" s="130"/>
      <c r="M65" s="131"/>
      <c r="N65" s="126"/>
      <c r="O65" s="126"/>
      <c r="P65" s="126"/>
      <c r="Q65" s="132"/>
      <c r="R65" s="132"/>
      <c r="S65" s="130"/>
      <c r="T65" s="23"/>
      <c r="U65" s="23"/>
      <c r="V65" s="23"/>
      <c r="W65" s="23"/>
      <c r="Y65" s="69">
        <f t="shared" si="18"/>
        <v>0</v>
      </c>
      <c r="Z65" s="69">
        <f t="shared" si="3"/>
        <v>0</v>
      </c>
      <c r="AA65" s="69">
        <f t="shared" si="19"/>
        <v>0</v>
      </c>
      <c r="AB65" s="69">
        <f t="shared" si="4"/>
        <v>0</v>
      </c>
      <c r="AC65" s="72">
        <f t="shared" si="5"/>
        <v>0</v>
      </c>
      <c r="AD65" s="72">
        <f t="shared" si="6"/>
        <v>0</v>
      </c>
      <c r="AE65" s="72" t="str">
        <f t="shared" si="22"/>
        <v/>
      </c>
      <c r="AF65" s="72" t="str">
        <f t="shared" si="23"/>
        <v/>
      </c>
      <c r="AG65" s="72" t="str">
        <f t="shared" si="24"/>
        <v/>
      </c>
      <c r="AH65" s="72" t="str">
        <f t="shared" si="25"/>
        <v/>
      </c>
      <c r="AI65" s="72" t="str">
        <f t="shared" si="26"/>
        <v/>
      </c>
      <c r="AJ65" s="72" t="str">
        <f t="shared" si="27"/>
        <v/>
      </c>
      <c r="AK65" s="72" t="str">
        <f t="shared" si="28"/>
        <v/>
      </c>
      <c r="AL65" s="72" t="str">
        <f t="shared" si="29"/>
        <v/>
      </c>
      <c r="AM65" s="72" t="str">
        <f t="shared" si="30"/>
        <v/>
      </c>
      <c r="AN65" s="72" t="str">
        <f t="shared" si="31"/>
        <v/>
      </c>
      <c r="AO65" s="72" t="str">
        <f t="shared" si="32"/>
        <v/>
      </c>
      <c r="AP65" s="72" t="str">
        <f t="shared" si="33"/>
        <v/>
      </c>
      <c r="AR65" s="113">
        <f t="shared" si="34"/>
        <v>43</v>
      </c>
      <c r="AT65" s="74"/>
      <c r="AU65" s="69"/>
      <c r="AV65" s="74"/>
      <c r="AW65" s="74"/>
      <c r="AX65" s="74"/>
      <c r="AY65" s="74"/>
      <c r="AZ65" s="74"/>
    </row>
    <row r="66" spans="1:52" ht="20.25" customHeight="1">
      <c r="A66" s="52">
        <v>44</v>
      </c>
      <c r="B66" s="124"/>
      <c r="C66" s="125"/>
      <c r="D66" s="124"/>
      <c r="E66" s="126"/>
      <c r="F66" s="124"/>
      <c r="G66" s="127"/>
      <c r="H66" s="128"/>
      <c r="I66" s="126"/>
      <c r="J66" s="126"/>
      <c r="K66" s="129"/>
      <c r="L66" s="130"/>
      <c r="M66" s="131"/>
      <c r="N66" s="126"/>
      <c r="O66" s="126"/>
      <c r="P66" s="126"/>
      <c r="Q66" s="132"/>
      <c r="R66" s="132"/>
      <c r="S66" s="130"/>
      <c r="T66" s="23"/>
      <c r="U66" s="23"/>
      <c r="V66" s="23"/>
      <c r="W66" s="23"/>
      <c r="Y66" s="69">
        <f t="shared" si="18"/>
        <v>0</v>
      </c>
      <c r="Z66" s="69">
        <f t="shared" si="3"/>
        <v>0</v>
      </c>
      <c r="AA66" s="69">
        <f t="shared" si="19"/>
        <v>0</v>
      </c>
      <c r="AB66" s="69">
        <f t="shared" si="4"/>
        <v>0</v>
      </c>
      <c r="AC66" s="72">
        <f t="shared" si="5"/>
        <v>0</v>
      </c>
      <c r="AD66" s="72">
        <f t="shared" si="6"/>
        <v>0</v>
      </c>
      <c r="AE66" s="72" t="str">
        <f t="shared" si="22"/>
        <v/>
      </c>
      <c r="AF66" s="72" t="str">
        <f t="shared" si="23"/>
        <v/>
      </c>
      <c r="AG66" s="72" t="str">
        <f t="shared" si="24"/>
        <v/>
      </c>
      <c r="AH66" s="72" t="str">
        <f t="shared" si="25"/>
        <v/>
      </c>
      <c r="AI66" s="72" t="str">
        <f t="shared" si="26"/>
        <v/>
      </c>
      <c r="AJ66" s="72" t="str">
        <f t="shared" si="27"/>
        <v/>
      </c>
      <c r="AK66" s="72" t="str">
        <f t="shared" si="28"/>
        <v/>
      </c>
      <c r="AL66" s="72" t="str">
        <f t="shared" si="29"/>
        <v/>
      </c>
      <c r="AM66" s="72" t="str">
        <f t="shared" si="30"/>
        <v/>
      </c>
      <c r="AN66" s="72" t="str">
        <f t="shared" si="31"/>
        <v/>
      </c>
      <c r="AO66" s="72" t="str">
        <f t="shared" si="32"/>
        <v/>
      </c>
      <c r="AP66" s="72" t="str">
        <f t="shared" si="33"/>
        <v/>
      </c>
      <c r="AR66" s="113">
        <f t="shared" si="34"/>
        <v>44</v>
      </c>
      <c r="AT66" s="74"/>
      <c r="AU66" s="69"/>
      <c r="AV66" s="74"/>
      <c r="AW66" s="74"/>
      <c r="AX66" s="74"/>
      <c r="AY66" s="74"/>
      <c r="AZ66" s="74"/>
    </row>
    <row r="67" spans="1:52" ht="20.25" customHeight="1">
      <c r="A67" s="52">
        <v>45</v>
      </c>
      <c r="B67" s="124"/>
      <c r="C67" s="125"/>
      <c r="D67" s="124"/>
      <c r="E67" s="126"/>
      <c r="F67" s="124"/>
      <c r="G67" s="127"/>
      <c r="H67" s="128"/>
      <c r="I67" s="126"/>
      <c r="J67" s="126"/>
      <c r="K67" s="129"/>
      <c r="L67" s="130"/>
      <c r="M67" s="131"/>
      <c r="N67" s="126"/>
      <c r="O67" s="126"/>
      <c r="P67" s="126"/>
      <c r="Q67" s="132"/>
      <c r="R67" s="132"/>
      <c r="S67" s="130"/>
      <c r="T67" s="23"/>
      <c r="U67" s="23"/>
      <c r="V67" s="23"/>
      <c r="W67" s="23"/>
      <c r="Y67" s="69">
        <f t="shared" si="18"/>
        <v>0</v>
      </c>
      <c r="Z67" s="69">
        <f t="shared" si="3"/>
        <v>0</v>
      </c>
      <c r="AA67" s="69">
        <f t="shared" si="19"/>
        <v>0</v>
      </c>
      <c r="AB67" s="69">
        <f t="shared" si="4"/>
        <v>0</v>
      </c>
      <c r="AC67" s="72">
        <f t="shared" si="5"/>
        <v>0</v>
      </c>
      <c r="AD67" s="72">
        <f t="shared" si="6"/>
        <v>0</v>
      </c>
      <c r="AE67" s="72" t="str">
        <f t="shared" si="22"/>
        <v/>
      </c>
      <c r="AF67" s="72" t="str">
        <f t="shared" si="23"/>
        <v/>
      </c>
      <c r="AG67" s="72" t="str">
        <f t="shared" si="24"/>
        <v/>
      </c>
      <c r="AH67" s="72" t="str">
        <f t="shared" si="25"/>
        <v/>
      </c>
      <c r="AI67" s="72" t="str">
        <f t="shared" si="26"/>
        <v/>
      </c>
      <c r="AJ67" s="72" t="str">
        <f t="shared" si="27"/>
        <v/>
      </c>
      <c r="AK67" s="72" t="str">
        <f t="shared" si="28"/>
        <v/>
      </c>
      <c r="AL67" s="72" t="str">
        <f t="shared" si="29"/>
        <v/>
      </c>
      <c r="AM67" s="72" t="str">
        <f t="shared" si="30"/>
        <v/>
      </c>
      <c r="AN67" s="72" t="str">
        <f t="shared" si="31"/>
        <v/>
      </c>
      <c r="AO67" s="72" t="str">
        <f t="shared" si="32"/>
        <v/>
      </c>
      <c r="AP67" s="72" t="str">
        <f t="shared" si="33"/>
        <v/>
      </c>
      <c r="AR67" s="113">
        <f t="shared" si="34"/>
        <v>45</v>
      </c>
      <c r="AT67" s="74"/>
      <c r="AU67" s="69"/>
      <c r="AV67" s="74"/>
      <c r="AW67" s="74"/>
      <c r="AX67" s="74"/>
      <c r="AY67" s="74"/>
      <c r="AZ67" s="74"/>
    </row>
    <row r="68" spans="1:52" ht="20.25" customHeight="1">
      <c r="A68" s="52">
        <v>46</v>
      </c>
      <c r="B68" s="124"/>
      <c r="C68" s="125"/>
      <c r="D68" s="124"/>
      <c r="E68" s="126"/>
      <c r="F68" s="124"/>
      <c r="G68" s="127"/>
      <c r="H68" s="128"/>
      <c r="I68" s="126"/>
      <c r="J68" s="126"/>
      <c r="K68" s="129"/>
      <c r="L68" s="130"/>
      <c r="M68" s="131"/>
      <c r="N68" s="126"/>
      <c r="O68" s="126"/>
      <c r="P68" s="126"/>
      <c r="Q68" s="132"/>
      <c r="R68" s="132"/>
      <c r="S68" s="130"/>
      <c r="T68" s="23"/>
      <c r="U68" s="23"/>
      <c r="V68" s="23"/>
      <c r="W68" s="23"/>
      <c r="Y68" s="69">
        <f t="shared" si="18"/>
        <v>0</v>
      </c>
      <c r="Z68" s="69">
        <f t="shared" si="3"/>
        <v>0</v>
      </c>
      <c r="AA68" s="69">
        <f t="shared" si="19"/>
        <v>0</v>
      </c>
      <c r="AB68" s="69">
        <f t="shared" si="4"/>
        <v>0</v>
      </c>
      <c r="AC68" s="72">
        <f t="shared" si="5"/>
        <v>0</v>
      </c>
      <c r="AD68" s="72">
        <f t="shared" si="6"/>
        <v>0</v>
      </c>
      <c r="AE68" s="72" t="str">
        <f t="shared" si="22"/>
        <v/>
      </c>
      <c r="AF68" s="72" t="str">
        <f t="shared" si="23"/>
        <v/>
      </c>
      <c r="AG68" s="72" t="str">
        <f t="shared" si="24"/>
        <v/>
      </c>
      <c r="AH68" s="72" t="str">
        <f t="shared" si="25"/>
        <v/>
      </c>
      <c r="AI68" s="72" t="str">
        <f t="shared" si="26"/>
        <v/>
      </c>
      <c r="AJ68" s="72" t="str">
        <f t="shared" si="27"/>
        <v/>
      </c>
      <c r="AK68" s="72" t="str">
        <f t="shared" si="28"/>
        <v/>
      </c>
      <c r="AL68" s="72" t="str">
        <f t="shared" si="29"/>
        <v/>
      </c>
      <c r="AM68" s="72" t="str">
        <f t="shared" si="30"/>
        <v/>
      </c>
      <c r="AN68" s="72" t="str">
        <f t="shared" si="31"/>
        <v/>
      </c>
      <c r="AO68" s="72" t="str">
        <f t="shared" si="32"/>
        <v/>
      </c>
      <c r="AP68" s="72" t="str">
        <f t="shared" si="33"/>
        <v/>
      </c>
      <c r="AR68" s="113">
        <f t="shared" si="34"/>
        <v>46</v>
      </c>
      <c r="AT68" s="74"/>
      <c r="AU68" s="69"/>
      <c r="AV68" s="74"/>
      <c r="AW68" s="74"/>
      <c r="AX68" s="74"/>
      <c r="AY68" s="74"/>
      <c r="AZ68" s="74"/>
    </row>
    <row r="69" spans="1:52" ht="20.25" customHeight="1">
      <c r="A69" s="52">
        <v>47</v>
      </c>
      <c r="B69" s="124"/>
      <c r="C69" s="125"/>
      <c r="D69" s="124"/>
      <c r="E69" s="126"/>
      <c r="F69" s="124"/>
      <c r="G69" s="127"/>
      <c r="H69" s="128"/>
      <c r="I69" s="126"/>
      <c r="J69" s="126"/>
      <c r="K69" s="129"/>
      <c r="L69" s="130"/>
      <c r="M69" s="131"/>
      <c r="N69" s="126"/>
      <c r="O69" s="126"/>
      <c r="P69" s="126"/>
      <c r="Q69" s="132"/>
      <c r="R69" s="132"/>
      <c r="S69" s="130"/>
      <c r="T69" s="23"/>
      <c r="U69" s="23"/>
      <c r="V69" s="23"/>
      <c r="W69" s="23"/>
      <c r="Y69" s="69">
        <f t="shared" si="18"/>
        <v>0</v>
      </c>
      <c r="Z69" s="69">
        <f t="shared" si="3"/>
        <v>0</v>
      </c>
      <c r="AA69" s="69">
        <f t="shared" si="19"/>
        <v>0</v>
      </c>
      <c r="AB69" s="69">
        <f t="shared" si="4"/>
        <v>0</v>
      </c>
      <c r="AC69" s="72">
        <f t="shared" si="5"/>
        <v>0</v>
      </c>
      <c r="AD69" s="72">
        <f t="shared" si="6"/>
        <v>0</v>
      </c>
      <c r="AE69" s="72" t="str">
        <f t="shared" si="22"/>
        <v/>
      </c>
      <c r="AF69" s="72" t="str">
        <f t="shared" si="23"/>
        <v/>
      </c>
      <c r="AG69" s="72" t="str">
        <f t="shared" si="24"/>
        <v/>
      </c>
      <c r="AH69" s="72" t="str">
        <f t="shared" si="25"/>
        <v/>
      </c>
      <c r="AI69" s="72" t="str">
        <f t="shared" si="26"/>
        <v/>
      </c>
      <c r="AJ69" s="72" t="str">
        <f t="shared" si="27"/>
        <v/>
      </c>
      <c r="AK69" s="72" t="str">
        <f t="shared" si="28"/>
        <v/>
      </c>
      <c r="AL69" s="72" t="str">
        <f t="shared" si="29"/>
        <v/>
      </c>
      <c r="AM69" s="72" t="str">
        <f t="shared" si="30"/>
        <v/>
      </c>
      <c r="AN69" s="72" t="str">
        <f t="shared" si="31"/>
        <v/>
      </c>
      <c r="AO69" s="72" t="str">
        <f t="shared" si="32"/>
        <v/>
      </c>
      <c r="AP69" s="72" t="str">
        <f t="shared" si="33"/>
        <v/>
      </c>
      <c r="AR69" s="113">
        <f t="shared" si="34"/>
        <v>47</v>
      </c>
      <c r="AU69" s="69"/>
      <c r="AV69" s="74"/>
      <c r="AW69" s="74"/>
      <c r="AX69" s="74"/>
      <c r="AY69" s="74"/>
      <c r="AZ69" s="74"/>
    </row>
    <row r="70" spans="1:52" ht="20.25" customHeight="1">
      <c r="A70" s="52">
        <v>48</v>
      </c>
      <c r="B70" s="124"/>
      <c r="C70" s="125"/>
      <c r="D70" s="124"/>
      <c r="E70" s="126"/>
      <c r="F70" s="124"/>
      <c r="G70" s="127"/>
      <c r="H70" s="128"/>
      <c r="I70" s="126"/>
      <c r="J70" s="126"/>
      <c r="K70" s="129"/>
      <c r="L70" s="130"/>
      <c r="M70" s="131"/>
      <c r="N70" s="126"/>
      <c r="O70" s="126"/>
      <c r="P70" s="126"/>
      <c r="Q70" s="132"/>
      <c r="R70" s="132"/>
      <c r="S70" s="130"/>
      <c r="T70" s="23"/>
      <c r="U70" s="23"/>
      <c r="V70" s="23"/>
      <c r="W70" s="23"/>
      <c r="Y70" s="69">
        <f t="shared" si="18"/>
        <v>0</v>
      </c>
      <c r="Z70" s="69">
        <f t="shared" si="3"/>
        <v>0</v>
      </c>
      <c r="AA70" s="69">
        <f t="shared" si="19"/>
        <v>0</v>
      </c>
      <c r="AB70" s="69">
        <f t="shared" si="4"/>
        <v>0</v>
      </c>
      <c r="AC70" s="72">
        <f t="shared" si="5"/>
        <v>0</v>
      </c>
      <c r="AD70" s="72">
        <f t="shared" si="6"/>
        <v>0</v>
      </c>
      <c r="AE70" s="72" t="str">
        <f t="shared" si="22"/>
        <v/>
      </c>
      <c r="AF70" s="72" t="str">
        <f t="shared" si="23"/>
        <v/>
      </c>
      <c r="AG70" s="72" t="str">
        <f t="shared" si="24"/>
        <v/>
      </c>
      <c r="AH70" s="72" t="str">
        <f t="shared" si="25"/>
        <v/>
      </c>
      <c r="AI70" s="72" t="str">
        <f t="shared" si="26"/>
        <v/>
      </c>
      <c r="AJ70" s="72" t="str">
        <f t="shared" si="27"/>
        <v/>
      </c>
      <c r="AK70" s="72" t="str">
        <f t="shared" si="28"/>
        <v/>
      </c>
      <c r="AL70" s="72" t="str">
        <f t="shared" si="29"/>
        <v/>
      </c>
      <c r="AM70" s="72" t="str">
        <f t="shared" si="30"/>
        <v/>
      </c>
      <c r="AN70" s="72" t="str">
        <f t="shared" si="31"/>
        <v/>
      </c>
      <c r="AO70" s="72" t="str">
        <f t="shared" si="32"/>
        <v/>
      </c>
      <c r="AP70" s="72" t="str">
        <f t="shared" si="33"/>
        <v/>
      </c>
      <c r="AR70" s="113">
        <f t="shared" si="34"/>
        <v>48</v>
      </c>
      <c r="AU70" s="69"/>
      <c r="AV70" s="74"/>
      <c r="AW70" s="74"/>
      <c r="AX70" s="74"/>
      <c r="AY70" s="74"/>
      <c r="AZ70" s="74"/>
    </row>
    <row r="71" spans="1:52" ht="20.25" customHeight="1">
      <c r="A71" s="52">
        <v>49</v>
      </c>
      <c r="B71" s="124"/>
      <c r="C71" s="125"/>
      <c r="D71" s="124"/>
      <c r="E71" s="126"/>
      <c r="F71" s="124"/>
      <c r="G71" s="127"/>
      <c r="H71" s="128"/>
      <c r="I71" s="126"/>
      <c r="J71" s="126"/>
      <c r="K71" s="129"/>
      <c r="L71" s="130"/>
      <c r="M71" s="131"/>
      <c r="N71" s="126"/>
      <c r="O71" s="126"/>
      <c r="P71" s="126"/>
      <c r="Q71" s="132"/>
      <c r="R71" s="132"/>
      <c r="S71" s="130"/>
      <c r="T71" s="23"/>
      <c r="U71" s="23"/>
      <c r="V71" s="23"/>
      <c r="W71" s="23"/>
      <c r="Y71" s="69">
        <f t="shared" si="18"/>
        <v>0</v>
      </c>
      <c r="Z71" s="69">
        <f t="shared" si="3"/>
        <v>0</v>
      </c>
      <c r="AA71" s="69">
        <f t="shared" si="19"/>
        <v>0</v>
      </c>
      <c r="AB71" s="69">
        <f t="shared" si="4"/>
        <v>0</v>
      </c>
      <c r="AC71" s="72">
        <f t="shared" si="5"/>
        <v>0</v>
      </c>
      <c r="AD71" s="72">
        <f t="shared" si="6"/>
        <v>0</v>
      </c>
      <c r="AE71" s="72" t="str">
        <f t="shared" si="22"/>
        <v/>
      </c>
      <c r="AF71" s="72" t="str">
        <f t="shared" si="23"/>
        <v/>
      </c>
      <c r="AG71" s="72" t="str">
        <f t="shared" si="24"/>
        <v/>
      </c>
      <c r="AH71" s="72" t="str">
        <f t="shared" si="25"/>
        <v/>
      </c>
      <c r="AI71" s="72" t="str">
        <f t="shared" si="26"/>
        <v/>
      </c>
      <c r="AJ71" s="72" t="str">
        <f t="shared" si="27"/>
        <v/>
      </c>
      <c r="AK71" s="72" t="str">
        <f t="shared" si="28"/>
        <v/>
      </c>
      <c r="AL71" s="72" t="str">
        <f t="shared" si="29"/>
        <v/>
      </c>
      <c r="AM71" s="72" t="str">
        <f t="shared" si="30"/>
        <v/>
      </c>
      <c r="AN71" s="72" t="str">
        <f t="shared" si="31"/>
        <v/>
      </c>
      <c r="AO71" s="72" t="str">
        <f t="shared" si="32"/>
        <v/>
      </c>
      <c r="AP71" s="72" t="str">
        <f t="shared" si="33"/>
        <v/>
      </c>
      <c r="AR71" s="113">
        <f t="shared" si="34"/>
        <v>49</v>
      </c>
      <c r="AU71" s="69"/>
      <c r="AV71" s="74"/>
      <c r="AW71" s="74"/>
      <c r="AX71" s="74"/>
      <c r="AY71" s="74"/>
      <c r="AZ71" s="74"/>
    </row>
    <row r="72" spans="1:52" ht="20.25" customHeight="1" thickBot="1">
      <c r="A72" s="53">
        <v>50</v>
      </c>
      <c r="B72" s="144"/>
      <c r="C72" s="145"/>
      <c r="D72" s="144"/>
      <c r="E72" s="146"/>
      <c r="F72" s="144"/>
      <c r="G72" s="147"/>
      <c r="H72" s="148"/>
      <c r="I72" s="146"/>
      <c r="J72" s="146"/>
      <c r="K72" s="149"/>
      <c r="L72" s="150"/>
      <c r="M72" s="151"/>
      <c r="N72" s="146"/>
      <c r="O72" s="146"/>
      <c r="P72" s="146"/>
      <c r="Q72" s="152"/>
      <c r="R72" s="152"/>
      <c r="S72" s="150"/>
      <c r="T72" s="23"/>
      <c r="U72" s="23"/>
      <c r="V72" s="23"/>
      <c r="W72" s="23"/>
      <c r="Y72" s="69">
        <f t="shared" si="18"/>
        <v>0</v>
      </c>
      <c r="Z72" s="69">
        <f t="shared" si="3"/>
        <v>0</v>
      </c>
      <c r="AA72" s="69">
        <f t="shared" si="19"/>
        <v>0</v>
      </c>
      <c r="AB72" s="69">
        <f t="shared" si="4"/>
        <v>0</v>
      </c>
      <c r="AC72" s="72">
        <f t="shared" si="5"/>
        <v>0</v>
      </c>
      <c r="AD72" s="72">
        <f t="shared" si="6"/>
        <v>0</v>
      </c>
      <c r="AE72" s="72" t="str">
        <f t="shared" si="22"/>
        <v/>
      </c>
      <c r="AF72" s="72" t="str">
        <f t="shared" si="23"/>
        <v/>
      </c>
      <c r="AG72" s="72" t="str">
        <f t="shared" si="24"/>
        <v/>
      </c>
      <c r="AH72" s="72" t="str">
        <f t="shared" si="25"/>
        <v/>
      </c>
      <c r="AI72" s="72" t="str">
        <f t="shared" si="26"/>
        <v/>
      </c>
      <c r="AJ72" s="72" t="str">
        <f t="shared" si="27"/>
        <v/>
      </c>
      <c r="AK72" s="72" t="str">
        <f t="shared" si="28"/>
        <v/>
      </c>
      <c r="AL72" s="72" t="str">
        <f t="shared" si="29"/>
        <v/>
      </c>
      <c r="AM72" s="72" t="str">
        <f t="shared" si="30"/>
        <v/>
      </c>
      <c r="AN72" s="72" t="str">
        <f t="shared" si="31"/>
        <v/>
      </c>
      <c r="AO72" s="72" t="str">
        <f t="shared" si="32"/>
        <v/>
      </c>
      <c r="AP72" s="72" t="str">
        <f t="shared" si="33"/>
        <v/>
      </c>
      <c r="AR72" s="113">
        <f t="shared" si="34"/>
        <v>50</v>
      </c>
      <c r="AU72" s="69"/>
      <c r="AV72" s="74"/>
      <c r="AW72" s="74"/>
      <c r="AX72" s="74"/>
      <c r="AY72" s="74"/>
      <c r="AZ72" s="74"/>
    </row>
    <row r="73" spans="1:52" ht="20.25" customHeight="1">
      <c r="A73" s="51">
        <v>51</v>
      </c>
      <c r="B73" s="137"/>
      <c r="C73" s="125"/>
      <c r="D73" s="137"/>
      <c r="E73" s="138"/>
      <c r="F73" s="137"/>
      <c r="G73" s="153"/>
      <c r="H73" s="139"/>
      <c r="I73" s="138"/>
      <c r="J73" s="138"/>
      <c r="K73" s="140"/>
      <c r="L73" s="141"/>
      <c r="M73" s="142"/>
      <c r="N73" s="138"/>
      <c r="O73" s="138"/>
      <c r="P73" s="138"/>
      <c r="Q73" s="143"/>
      <c r="R73" s="143"/>
      <c r="S73" s="141"/>
      <c r="T73" s="23"/>
      <c r="U73" s="23"/>
      <c r="V73" s="23"/>
      <c r="W73" s="23"/>
      <c r="Y73" s="69">
        <f t="shared" si="18"/>
        <v>0</v>
      </c>
      <c r="Z73" s="69">
        <f t="shared" si="3"/>
        <v>0</v>
      </c>
      <c r="AA73" s="69">
        <f t="shared" si="19"/>
        <v>0</v>
      </c>
      <c r="AB73" s="69">
        <f t="shared" si="4"/>
        <v>0</v>
      </c>
      <c r="AC73" s="72">
        <f t="shared" si="5"/>
        <v>0</v>
      </c>
      <c r="AD73" s="72">
        <f t="shared" si="6"/>
        <v>0</v>
      </c>
      <c r="AE73" s="72" t="str">
        <f t="shared" si="22"/>
        <v/>
      </c>
      <c r="AF73" s="72" t="str">
        <f t="shared" si="23"/>
        <v/>
      </c>
      <c r="AG73" s="72" t="str">
        <f t="shared" si="24"/>
        <v/>
      </c>
      <c r="AH73" s="72" t="str">
        <f t="shared" si="25"/>
        <v/>
      </c>
      <c r="AI73" s="72" t="str">
        <f t="shared" si="26"/>
        <v/>
      </c>
      <c r="AJ73" s="72" t="str">
        <f t="shared" si="27"/>
        <v/>
      </c>
      <c r="AK73" s="72" t="str">
        <f t="shared" si="28"/>
        <v/>
      </c>
      <c r="AL73" s="72" t="str">
        <f t="shared" si="29"/>
        <v/>
      </c>
      <c r="AM73" s="72" t="str">
        <f t="shared" si="30"/>
        <v/>
      </c>
      <c r="AN73" s="72" t="str">
        <f t="shared" si="31"/>
        <v/>
      </c>
      <c r="AO73" s="72" t="str">
        <f t="shared" si="32"/>
        <v/>
      </c>
      <c r="AP73" s="72" t="str">
        <f t="shared" si="33"/>
        <v/>
      </c>
      <c r="AR73" s="113">
        <f t="shared" si="34"/>
        <v>51</v>
      </c>
      <c r="AU73" s="69"/>
      <c r="AV73" s="74"/>
      <c r="AW73" s="74"/>
      <c r="AX73" s="74"/>
      <c r="AY73" s="74"/>
      <c r="AZ73" s="74"/>
    </row>
    <row r="74" spans="1:52" ht="20.25" customHeight="1">
      <c r="A74" s="52">
        <v>52</v>
      </c>
      <c r="B74" s="124"/>
      <c r="C74" s="125"/>
      <c r="D74" s="124"/>
      <c r="E74" s="126"/>
      <c r="F74" s="124"/>
      <c r="G74" s="127"/>
      <c r="H74" s="128"/>
      <c r="I74" s="126"/>
      <c r="J74" s="126"/>
      <c r="K74" s="129"/>
      <c r="L74" s="130"/>
      <c r="M74" s="131"/>
      <c r="N74" s="126"/>
      <c r="O74" s="126"/>
      <c r="P74" s="126"/>
      <c r="Q74" s="132"/>
      <c r="R74" s="132"/>
      <c r="S74" s="130"/>
      <c r="T74" s="23"/>
      <c r="U74" s="23"/>
      <c r="V74" s="23"/>
      <c r="W74" s="23"/>
      <c r="Y74" s="69">
        <f t="shared" ref="Y74:Y128" si="35">IF($B74=1,COUNT($H74:$K74),0)-Z74</f>
        <v>0</v>
      </c>
      <c r="Z74" s="69">
        <f t="shared" si="3"/>
        <v>0</v>
      </c>
      <c r="AA74" s="69">
        <f t="shared" ref="AA74:AA128" si="36">IF($B74=2,COUNT($H74:$K74),0)-AB74</f>
        <v>0</v>
      </c>
      <c r="AB74" s="69">
        <f t="shared" si="4"/>
        <v>0</v>
      </c>
      <c r="AC74" s="72">
        <f t="shared" si="5"/>
        <v>0</v>
      </c>
      <c r="AD74" s="72">
        <f t="shared" si="6"/>
        <v>0</v>
      </c>
      <c r="AE74" s="72" t="str">
        <f t="shared" si="22"/>
        <v/>
      </c>
      <c r="AF74" s="72" t="str">
        <f t="shared" si="23"/>
        <v/>
      </c>
      <c r="AG74" s="72" t="str">
        <f t="shared" si="24"/>
        <v/>
      </c>
      <c r="AH74" s="72" t="str">
        <f t="shared" si="25"/>
        <v/>
      </c>
      <c r="AI74" s="72" t="str">
        <f t="shared" si="26"/>
        <v/>
      </c>
      <c r="AJ74" s="72" t="str">
        <f t="shared" si="27"/>
        <v/>
      </c>
      <c r="AK74" s="72" t="str">
        <f t="shared" si="28"/>
        <v/>
      </c>
      <c r="AL74" s="72" t="str">
        <f t="shared" si="29"/>
        <v/>
      </c>
      <c r="AM74" s="72" t="str">
        <f t="shared" si="30"/>
        <v/>
      </c>
      <c r="AN74" s="72" t="str">
        <f t="shared" si="31"/>
        <v/>
      </c>
      <c r="AO74" s="72" t="str">
        <f t="shared" si="32"/>
        <v/>
      </c>
      <c r="AP74" s="72" t="str">
        <f t="shared" si="33"/>
        <v/>
      </c>
      <c r="AR74" s="113">
        <f t="shared" si="34"/>
        <v>52</v>
      </c>
      <c r="AU74" s="69"/>
      <c r="AV74" s="74"/>
      <c r="AW74" s="74"/>
      <c r="AX74" s="74"/>
      <c r="AY74" s="74"/>
      <c r="AZ74" s="74"/>
    </row>
    <row r="75" spans="1:52" ht="20.25" customHeight="1">
      <c r="A75" s="52">
        <v>53</v>
      </c>
      <c r="B75" s="124"/>
      <c r="C75" s="125"/>
      <c r="D75" s="124"/>
      <c r="E75" s="126"/>
      <c r="F75" s="124"/>
      <c r="G75" s="127"/>
      <c r="H75" s="128"/>
      <c r="I75" s="126"/>
      <c r="J75" s="126"/>
      <c r="K75" s="129"/>
      <c r="L75" s="130"/>
      <c r="M75" s="131"/>
      <c r="N75" s="126"/>
      <c r="O75" s="126"/>
      <c r="P75" s="126"/>
      <c r="Q75" s="132"/>
      <c r="R75" s="132"/>
      <c r="S75" s="130"/>
      <c r="T75" s="23"/>
      <c r="U75" s="23"/>
      <c r="V75" s="23"/>
      <c r="W75" s="23"/>
      <c r="Y75" s="69">
        <f t="shared" si="35"/>
        <v>0</v>
      </c>
      <c r="Z75" s="69">
        <f t="shared" si="3"/>
        <v>0</v>
      </c>
      <c r="AA75" s="69">
        <f t="shared" si="36"/>
        <v>0</v>
      </c>
      <c r="AB75" s="69">
        <f t="shared" si="4"/>
        <v>0</v>
      </c>
      <c r="AC75" s="72">
        <f t="shared" si="5"/>
        <v>0</v>
      </c>
      <c r="AD75" s="72">
        <f t="shared" si="6"/>
        <v>0</v>
      </c>
      <c r="AE75" s="72" t="str">
        <f t="shared" si="22"/>
        <v/>
      </c>
      <c r="AF75" s="72" t="str">
        <f t="shared" si="23"/>
        <v/>
      </c>
      <c r="AG75" s="72" t="str">
        <f t="shared" si="24"/>
        <v/>
      </c>
      <c r="AH75" s="72" t="str">
        <f t="shared" si="25"/>
        <v/>
      </c>
      <c r="AI75" s="72" t="str">
        <f t="shared" si="26"/>
        <v/>
      </c>
      <c r="AJ75" s="72" t="str">
        <f t="shared" si="27"/>
        <v/>
      </c>
      <c r="AK75" s="72" t="str">
        <f t="shared" si="28"/>
        <v/>
      </c>
      <c r="AL75" s="72" t="str">
        <f t="shared" si="29"/>
        <v/>
      </c>
      <c r="AM75" s="72" t="str">
        <f t="shared" si="30"/>
        <v/>
      </c>
      <c r="AN75" s="72" t="str">
        <f t="shared" si="31"/>
        <v/>
      </c>
      <c r="AO75" s="72" t="str">
        <f t="shared" si="32"/>
        <v/>
      </c>
      <c r="AP75" s="72" t="str">
        <f t="shared" si="33"/>
        <v/>
      </c>
      <c r="AR75" s="113">
        <f t="shared" si="34"/>
        <v>53</v>
      </c>
      <c r="AU75" s="69"/>
      <c r="AV75" s="74"/>
      <c r="AW75" s="74"/>
      <c r="AX75" s="74"/>
      <c r="AY75" s="74"/>
      <c r="AZ75" s="74"/>
    </row>
    <row r="76" spans="1:52" ht="20.25" customHeight="1">
      <c r="A76" s="52">
        <v>54</v>
      </c>
      <c r="B76" s="124"/>
      <c r="C76" s="125"/>
      <c r="D76" s="124"/>
      <c r="E76" s="126"/>
      <c r="F76" s="124"/>
      <c r="G76" s="127"/>
      <c r="H76" s="128"/>
      <c r="I76" s="126"/>
      <c r="J76" s="126"/>
      <c r="K76" s="129"/>
      <c r="L76" s="130"/>
      <c r="M76" s="131"/>
      <c r="N76" s="126"/>
      <c r="O76" s="126"/>
      <c r="P76" s="126"/>
      <c r="Q76" s="132"/>
      <c r="R76" s="132"/>
      <c r="S76" s="130"/>
      <c r="T76" s="23"/>
      <c r="U76" s="23"/>
      <c r="V76" s="23"/>
      <c r="W76" s="23"/>
      <c r="Y76" s="69">
        <f t="shared" si="35"/>
        <v>0</v>
      </c>
      <c r="Z76" s="69">
        <f t="shared" si="3"/>
        <v>0</v>
      </c>
      <c r="AA76" s="69">
        <f t="shared" si="36"/>
        <v>0</v>
      </c>
      <c r="AB76" s="69">
        <f t="shared" si="4"/>
        <v>0</v>
      </c>
      <c r="AC76" s="72">
        <f t="shared" si="5"/>
        <v>0</v>
      </c>
      <c r="AD76" s="72">
        <f t="shared" si="6"/>
        <v>0</v>
      </c>
      <c r="AE76" s="72" t="str">
        <f t="shared" si="22"/>
        <v/>
      </c>
      <c r="AF76" s="72" t="str">
        <f t="shared" si="23"/>
        <v/>
      </c>
      <c r="AG76" s="72" t="str">
        <f t="shared" si="24"/>
        <v/>
      </c>
      <c r="AH76" s="72" t="str">
        <f t="shared" si="25"/>
        <v/>
      </c>
      <c r="AI76" s="72" t="str">
        <f t="shared" si="26"/>
        <v/>
      </c>
      <c r="AJ76" s="72" t="str">
        <f t="shared" si="27"/>
        <v/>
      </c>
      <c r="AK76" s="72" t="str">
        <f t="shared" si="28"/>
        <v/>
      </c>
      <c r="AL76" s="72" t="str">
        <f t="shared" si="29"/>
        <v/>
      </c>
      <c r="AM76" s="72" t="str">
        <f t="shared" si="30"/>
        <v/>
      </c>
      <c r="AN76" s="72" t="str">
        <f t="shared" si="31"/>
        <v/>
      </c>
      <c r="AO76" s="72" t="str">
        <f t="shared" si="32"/>
        <v/>
      </c>
      <c r="AP76" s="72" t="str">
        <f t="shared" si="33"/>
        <v/>
      </c>
      <c r="AR76" s="113">
        <f t="shared" si="34"/>
        <v>54</v>
      </c>
      <c r="AU76" s="69"/>
      <c r="AV76" s="74"/>
      <c r="AW76" s="74"/>
      <c r="AX76" s="74"/>
      <c r="AY76" s="74"/>
      <c r="AZ76" s="74"/>
    </row>
    <row r="77" spans="1:52" ht="20.25" customHeight="1">
      <c r="A77" s="52">
        <v>55</v>
      </c>
      <c r="B77" s="124"/>
      <c r="C77" s="125"/>
      <c r="D77" s="124"/>
      <c r="E77" s="126"/>
      <c r="F77" s="124"/>
      <c r="G77" s="127"/>
      <c r="H77" s="128"/>
      <c r="I77" s="126"/>
      <c r="J77" s="126"/>
      <c r="K77" s="129"/>
      <c r="L77" s="130"/>
      <c r="M77" s="131"/>
      <c r="N77" s="126"/>
      <c r="O77" s="126"/>
      <c r="P77" s="126"/>
      <c r="Q77" s="132"/>
      <c r="R77" s="132"/>
      <c r="S77" s="130"/>
      <c r="T77" s="23"/>
      <c r="U77" s="23"/>
      <c r="V77" s="23"/>
      <c r="W77" s="23"/>
      <c r="Y77" s="69">
        <f t="shared" si="35"/>
        <v>0</v>
      </c>
      <c r="Z77" s="69">
        <f t="shared" si="3"/>
        <v>0</v>
      </c>
      <c r="AA77" s="69">
        <f t="shared" si="36"/>
        <v>0</v>
      </c>
      <c r="AB77" s="69">
        <f t="shared" si="4"/>
        <v>0</v>
      </c>
      <c r="AC77" s="72">
        <f t="shared" si="5"/>
        <v>0</v>
      </c>
      <c r="AD77" s="72">
        <f t="shared" si="6"/>
        <v>0</v>
      </c>
      <c r="AE77" s="72" t="str">
        <f t="shared" si="22"/>
        <v/>
      </c>
      <c r="AF77" s="72" t="str">
        <f t="shared" si="23"/>
        <v/>
      </c>
      <c r="AG77" s="72" t="str">
        <f t="shared" si="24"/>
        <v/>
      </c>
      <c r="AH77" s="72" t="str">
        <f t="shared" si="25"/>
        <v/>
      </c>
      <c r="AI77" s="72" t="str">
        <f t="shared" si="26"/>
        <v/>
      </c>
      <c r="AJ77" s="72" t="str">
        <f t="shared" si="27"/>
        <v/>
      </c>
      <c r="AK77" s="72" t="str">
        <f t="shared" si="28"/>
        <v/>
      </c>
      <c r="AL77" s="72" t="str">
        <f t="shared" si="29"/>
        <v/>
      </c>
      <c r="AM77" s="72" t="str">
        <f t="shared" si="30"/>
        <v/>
      </c>
      <c r="AN77" s="72" t="str">
        <f t="shared" si="31"/>
        <v/>
      </c>
      <c r="AO77" s="72" t="str">
        <f t="shared" si="32"/>
        <v/>
      </c>
      <c r="AP77" s="72" t="str">
        <f t="shared" si="33"/>
        <v/>
      </c>
      <c r="AR77" s="113">
        <f t="shared" si="34"/>
        <v>55</v>
      </c>
      <c r="AU77" s="69"/>
      <c r="AV77" s="74"/>
      <c r="AW77" s="74"/>
      <c r="AX77" s="74"/>
      <c r="AY77" s="74"/>
      <c r="AZ77" s="74"/>
    </row>
    <row r="78" spans="1:52" ht="20.25" customHeight="1">
      <c r="A78" s="52">
        <v>56</v>
      </c>
      <c r="B78" s="124"/>
      <c r="C78" s="125"/>
      <c r="D78" s="124"/>
      <c r="E78" s="126"/>
      <c r="F78" s="124"/>
      <c r="G78" s="127"/>
      <c r="H78" s="128"/>
      <c r="I78" s="126"/>
      <c r="J78" s="126"/>
      <c r="K78" s="129"/>
      <c r="L78" s="130"/>
      <c r="M78" s="131"/>
      <c r="N78" s="126"/>
      <c r="O78" s="126"/>
      <c r="P78" s="126"/>
      <c r="Q78" s="132"/>
      <c r="R78" s="132"/>
      <c r="S78" s="130"/>
      <c r="T78" s="23"/>
      <c r="U78" s="23"/>
      <c r="V78" s="23"/>
      <c r="W78" s="23"/>
      <c r="Y78" s="69">
        <f t="shared" si="35"/>
        <v>0</v>
      </c>
      <c r="Z78" s="69">
        <f t="shared" si="3"/>
        <v>0</v>
      </c>
      <c r="AA78" s="69">
        <f t="shared" si="36"/>
        <v>0</v>
      </c>
      <c r="AB78" s="69">
        <f t="shared" si="4"/>
        <v>0</v>
      </c>
      <c r="AC78" s="72">
        <f t="shared" si="5"/>
        <v>0</v>
      </c>
      <c r="AD78" s="72">
        <f t="shared" si="6"/>
        <v>0</v>
      </c>
      <c r="AE78" s="72" t="str">
        <f t="shared" si="22"/>
        <v/>
      </c>
      <c r="AF78" s="72" t="str">
        <f t="shared" si="23"/>
        <v/>
      </c>
      <c r="AG78" s="72" t="str">
        <f t="shared" si="24"/>
        <v/>
      </c>
      <c r="AH78" s="72" t="str">
        <f t="shared" si="25"/>
        <v/>
      </c>
      <c r="AI78" s="72" t="str">
        <f t="shared" si="26"/>
        <v/>
      </c>
      <c r="AJ78" s="72" t="str">
        <f t="shared" si="27"/>
        <v/>
      </c>
      <c r="AK78" s="72" t="str">
        <f t="shared" si="28"/>
        <v/>
      </c>
      <c r="AL78" s="72" t="str">
        <f t="shared" si="29"/>
        <v/>
      </c>
      <c r="AM78" s="72" t="str">
        <f t="shared" si="30"/>
        <v/>
      </c>
      <c r="AN78" s="72" t="str">
        <f t="shared" si="31"/>
        <v/>
      </c>
      <c r="AO78" s="72" t="str">
        <f t="shared" si="32"/>
        <v/>
      </c>
      <c r="AP78" s="72" t="str">
        <f t="shared" si="33"/>
        <v/>
      </c>
      <c r="AR78" s="113">
        <f t="shared" si="34"/>
        <v>56</v>
      </c>
      <c r="AU78" s="69"/>
      <c r="AV78" s="74"/>
      <c r="AW78" s="74"/>
      <c r="AX78" s="74"/>
      <c r="AY78" s="74"/>
      <c r="AZ78" s="74"/>
    </row>
    <row r="79" spans="1:52" ht="20.25" customHeight="1">
      <c r="A79" s="52">
        <v>57</v>
      </c>
      <c r="B79" s="124"/>
      <c r="C79" s="125"/>
      <c r="D79" s="124"/>
      <c r="E79" s="126"/>
      <c r="F79" s="124"/>
      <c r="G79" s="127"/>
      <c r="H79" s="128"/>
      <c r="I79" s="126"/>
      <c r="J79" s="126"/>
      <c r="K79" s="129"/>
      <c r="L79" s="130"/>
      <c r="M79" s="131"/>
      <c r="N79" s="126"/>
      <c r="O79" s="126"/>
      <c r="P79" s="126"/>
      <c r="Q79" s="132"/>
      <c r="R79" s="132"/>
      <c r="S79" s="130"/>
      <c r="T79" s="23"/>
      <c r="U79" s="23"/>
      <c r="V79" s="23"/>
      <c r="W79" s="23"/>
      <c r="Y79" s="69">
        <f t="shared" si="35"/>
        <v>0</v>
      </c>
      <c r="Z79" s="69">
        <f t="shared" si="3"/>
        <v>0</v>
      </c>
      <c r="AA79" s="69">
        <f t="shared" si="36"/>
        <v>0</v>
      </c>
      <c r="AB79" s="69">
        <f t="shared" si="4"/>
        <v>0</v>
      </c>
      <c r="AC79" s="72">
        <f t="shared" si="5"/>
        <v>0</v>
      </c>
      <c r="AD79" s="72">
        <f t="shared" si="6"/>
        <v>0</v>
      </c>
      <c r="AE79" s="72" t="str">
        <f t="shared" si="22"/>
        <v/>
      </c>
      <c r="AF79" s="72" t="str">
        <f t="shared" si="23"/>
        <v/>
      </c>
      <c r="AG79" s="72" t="str">
        <f t="shared" si="24"/>
        <v/>
      </c>
      <c r="AH79" s="72" t="str">
        <f t="shared" si="25"/>
        <v/>
      </c>
      <c r="AI79" s="72" t="str">
        <f t="shared" si="26"/>
        <v/>
      </c>
      <c r="AJ79" s="72" t="str">
        <f t="shared" si="27"/>
        <v/>
      </c>
      <c r="AK79" s="72" t="str">
        <f t="shared" si="28"/>
        <v/>
      </c>
      <c r="AL79" s="72" t="str">
        <f t="shared" si="29"/>
        <v/>
      </c>
      <c r="AM79" s="72" t="str">
        <f t="shared" si="30"/>
        <v/>
      </c>
      <c r="AN79" s="72" t="str">
        <f t="shared" si="31"/>
        <v/>
      </c>
      <c r="AO79" s="72" t="str">
        <f t="shared" si="32"/>
        <v/>
      </c>
      <c r="AP79" s="72" t="str">
        <f t="shared" si="33"/>
        <v/>
      </c>
      <c r="AR79" s="113">
        <f t="shared" si="34"/>
        <v>57</v>
      </c>
      <c r="AU79" s="69"/>
      <c r="AV79" s="74"/>
      <c r="AW79" s="74"/>
      <c r="AX79" s="74"/>
      <c r="AY79" s="74"/>
      <c r="AZ79" s="74"/>
    </row>
    <row r="80" spans="1:52" ht="20.25" customHeight="1">
      <c r="A80" s="52">
        <v>58</v>
      </c>
      <c r="B80" s="124"/>
      <c r="C80" s="125"/>
      <c r="D80" s="124"/>
      <c r="E80" s="126"/>
      <c r="F80" s="124"/>
      <c r="G80" s="127"/>
      <c r="H80" s="128"/>
      <c r="I80" s="126"/>
      <c r="J80" s="126"/>
      <c r="K80" s="129"/>
      <c r="L80" s="130"/>
      <c r="M80" s="131"/>
      <c r="N80" s="126"/>
      <c r="O80" s="126"/>
      <c r="P80" s="126"/>
      <c r="Q80" s="132"/>
      <c r="R80" s="132"/>
      <c r="S80" s="130"/>
      <c r="T80" s="23"/>
      <c r="U80" s="23"/>
      <c r="V80" s="23"/>
      <c r="W80" s="23"/>
      <c r="Y80" s="69">
        <f t="shared" si="35"/>
        <v>0</v>
      </c>
      <c r="Z80" s="69">
        <f t="shared" si="3"/>
        <v>0</v>
      </c>
      <c r="AA80" s="69">
        <f t="shared" si="36"/>
        <v>0</v>
      </c>
      <c r="AB80" s="69">
        <f t="shared" si="4"/>
        <v>0</v>
      </c>
      <c r="AC80" s="72">
        <f t="shared" si="5"/>
        <v>0</v>
      </c>
      <c r="AD80" s="72">
        <f t="shared" si="6"/>
        <v>0</v>
      </c>
      <c r="AE80" s="72" t="str">
        <f t="shared" si="22"/>
        <v/>
      </c>
      <c r="AF80" s="72" t="str">
        <f t="shared" si="23"/>
        <v/>
      </c>
      <c r="AG80" s="72" t="str">
        <f t="shared" si="24"/>
        <v/>
      </c>
      <c r="AH80" s="72" t="str">
        <f t="shared" si="25"/>
        <v/>
      </c>
      <c r="AI80" s="72" t="str">
        <f t="shared" si="26"/>
        <v/>
      </c>
      <c r="AJ80" s="72" t="str">
        <f t="shared" si="27"/>
        <v/>
      </c>
      <c r="AK80" s="72" t="str">
        <f t="shared" si="28"/>
        <v/>
      </c>
      <c r="AL80" s="72" t="str">
        <f t="shared" si="29"/>
        <v/>
      </c>
      <c r="AM80" s="72" t="str">
        <f t="shared" si="30"/>
        <v/>
      </c>
      <c r="AN80" s="72" t="str">
        <f t="shared" si="31"/>
        <v/>
      </c>
      <c r="AO80" s="72" t="str">
        <f t="shared" si="32"/>
        <v/>
      </c>
      <c r="AP80" s="72" t="str">
        <f t="shared" si="33"/>
        <v/>
      </c>
      <c r="AR80" s="113">
        <f t="shared" si="34"/>
        <v>58</v>
      </c>
      <c r="AU80" s="69"/>
      <c r="AV80" s="74"/>
    </row>
    <row r="81" spans="1:48" ht="20.25" customHeight="1">
      <c r="A81" s="52">
        <v>59</v>
      </c>
      <c r="B81" s="124"/>
      <c r="C81" s="125"/>
      <c r="D81" s="124"/>
      <c r="E81" s="126"/>
      <c r="F81" s="124"/>
      <c r="G81" s="127"/>
      <c r="H81" s="128"/>
      <c r="I81" s="126"/>
      <c r="J81" s="126"/>
      <c r="K81" s="129"/>
      <c r="L81" s="130"/>
      <c r="M81" s="131"/>
      <c r="N81" s="126"/>
      <c r="O81" s="126"/>
      <c r="P81" s="126"/>
      <c r="Q81" s="132"/>
      <c r="R81" s="132"/>
      <c r="S81" s="130"/>
      <c r="T81" s="23"/>
      <c r="U81" s="23"/>
      <c r="V81" s="23"/>
      <c r="W81" s="23"/>
      <c r="Y81" s="69">
        <f t="shared" ref="Y81:Y107" si="37">IF($B81=1,COUNT($H81:$K81),0)-Z81</f>
        <v>0</v>
      </c>
      <c r="Z81" s="69">
        <f t="shared" si="3"/>
        <v>0</v>
      </c>
      <c r="AA81" s="69">
        <f t="shared" ref="AA81:AA107" si="38">IF($B81=2,COUNT($H81:$K81),0)-AB81</f>
        <v>0</v>
      </c>
      <c r="AB81" s="69">
        <f t="shared" si="4"/>
        <v>0</v>
      </c>
      <c r="AC81" s="72">
        <f t="shared" si="5"/>
        <v>0</v>
      </c>
      <c r="AD81" s="72">
        <f t="shared" si="6"/>
        <v>0</v>
      </c>
      <c r="AE81" s="72" t="str">
        <f t="shared" si="22"/>
        <v/>
      </c>
      <c r="AF81" s="72" t="str">
        <f t="shared" si="23"/>
        <v/>
      </c>
      <c r="AG81" s="72" t="str">
        <f t="shared" si="24"/>
        <v/>
      </c>
      <c r="AH81" s="72" t="str">
        <f t="shared" si="25"/>
        <v/>
      </c>
      <c r="AI81" s="72" t="str">
        <f t="shared" si="26"/>
        <v/>
      </c>
      <c r="AJ81" s="72" t="str">
        <f t="shared" si="27"/>
        <v/>
      </c>
      <c r="AK81" s="72" t="str">
        <f t="shared" si="28"/>
        <v/>
      </c>
      <c r="AL81" s="72" t="str">
        <f t="shared" si="29"/>
        <v/>
      </c>
      <c r="AM81" s="72" t="str">
        <f t="shared" si="30"/>
        <v/>
      </c>
      <c r="AN81" s="72" t="str">
        <f t="shared" si="31"/>
        <v/>
      </c>
      <c r="AO81" s="72" t="str">
        <f t="shared" si="32"/>
        <v/>
      </c>
      <c r="AP81" s="72" t="str">
        <f t="shared" si="33"/>
        <v/>
      </c>
      <c r="AR81" s="113">
        <f t="shared" si="34"/>
        <v>59</v>
      </c>
      <c r="AU81" s="69"/>
      <c r="AV81" s="74"/>
    </row>
    <row r="82" spans="1:48" ht="20.25" customHeight="1">
      <c r="A82" s="52">
        <v>60</v>
      </c>
      <c r="B82" s="124"/>
      <c r="C82" s="125"/>
      <c r="D82" s="124"/>
      <c r="E82" s="126"/>
      <c r="F82" s="124"/>
      <c r="G82" s="127"/>
      <c r="H82" s="128"/>
      <c r="I82" s="126"/>
      <c r="J82" s="126"/>
      <c r="K82" s="129"/>
      <c r="L82" s="130"/>
      <c r="M82" s="131"/>
      <c r="N82" s="126"/>
      <c r="O82" s="126"/>
      <c r="P82" s="126"/>
      <c r="Q82" s="132"/>
      <c r="R82" s="132"/>
      <c r="S82" s="130"/>
      <c r="T82" s="23"/>
      <c r="U82" s="23"/>
      <c r="V82" s="23"/>
      <c r="W82" s="23"/>
      <c r="Y82" s="69">
        <f t="shared" si="37"/>
        <v>0</v>
      </c>
      <c r="Z82" s="69">
        <f t="shared" si="3"/>
        <v>0</v>
      </c>
      <c r="AA82" s="69">
        <f t="shared" si="38"/>
        <v>0</v>
      </c>
      <c r="AB82" s="69">
        <f t="shared" si="4"/>
        <v>0</v>
      </c>
      <c r="AC82" s="72">
        <f t="shared" si="5"/>
        <v>0</v>
      </c>
      <c r="AD82" s="72">
        <f t="shared" si="6"/>
        <v>0</v>
      </c>
      <c r="AE82" s="72" t="str">
        <f t="shared" si="22"/>
        <v/>
      </c>
      <c r="AF82" s="72" t="str">
        <f t="shared" si="23"/>
        <v/>
      </c>
      <c r="AG82" s="72" t="str">
        <f t="shared" si="24"/>
        <v/>
      </c>
      <c r="AH82" s="72" t="str">
        <f t="shared" si="25"/>
        <v/>
      </c>
      <c r="AI82" s="72" t="str">
        <f t="shared" si="26"/>
        <v/>
      </c>
      <c r="AJ82" s="72" t="str">
        <f t="shared" si="27"/>
        <v/>
      </c>
      <c r="AK82" s="72" t="str">
        <f t="shared" si="28"/>
        <v/>
      </c>
      <c r="AL82" s="72" t="str">
        <f t="shared" si="29"/>
        <v/>
      </c>
      <c r="AM82" s="72" t="str">
        <f t="shared" si="30"/>
        <v/>
      </c>
      <c r="AN82" s="72" t="str">
        <f t="shared" si="31"/>
        <v/>
      </c>
      <c r="AO82" s="72" t="str">
        <f t="shared" si="32"/>
        <v/>
      </c>
      <c r="AP82" s="72" t="str">
        <f t="shared" si="33"/>
        <v/>
      </c>
      <c r="AR82" s="113">
        <f t="shared" si="34"/>
        <v>60</v>
      </c>
    </row>
    <row r="83" spans="1:48" ht="20.25" customHeight="1">
      <c r="A83" s="52">
        <v>61</v>
      </c>
      <c r="B83" s="124"/>
      <c r="C83" s="125"/>
      <c r="D83" s="124"/>
      <c r="E83" s="126"/>
      <c r="F83" s="124"/>
      <c r="G83" s="127"/>
      <c r="H83" s="128"/>
      <c r="I83" s="126"/>
      <c r="J83" s="126"/>
      <c r="K83" s="129"/>
      <c r="L83" s="130"/>
      <c r="M83" s="131"/>
      <c r="N83" s="126"/>
      <c r="O83" s="126"/>
      <c r="P83" s="126"/>
      <c r="Q83" s="132"/>
      <c r="R83" s="132"/>
      <c r="S83" s="130"/>
      <c r="T83" s="23"/>
      <c r="U83" s="23"/>
      <c r="V83" s="23"/>
      <c r="W83" s="23"/>
      <c r="Y83" s="69">
        <f t="shared" si="37"/>
        <v>0</v>
      </c>
      <c r="Z83" s="69">
        <f t="shared" si="3"/>
        <v>0</v>
      </c>
      <c r="AA83" s="69">
        <f t="shared" si="38"/>
        <v>0</v>
      </c>
      <c r="AB83" s="69">
        <f t="shared" si="4"/>
        <v>0</v>
      </c>
      <c r="AC83" s="72">
        <f t="shared" si="5"/>
        <v>0</v>
      </c>
      <c r="AD83" s="72">
        <f t="shared" si="6"/>
        <v>0</v>
      </c>
      <c r="AE83" s="72" t="str">
        <f t="shared" si="22"/>
        <v/>
      </c>
      <c r="AF83" s="72" t="str">
        <f t="shared" si="23"/>
        <v/>
      </c>
      <c r="AG83" s="72" t="str">
        <f t="shared" si="24"/>
        <v/>
      </c>
      <c r="AH83" s="72" t="str">
        <f t="shared" si="25"/>
        <v/>
      </c>
      <c r="AI83" s="72" t="str">
        <f t="shared" si="26"/>
        <v/>
      </c>
      <c r="AJ83" s="72" t="str">
        <f t="shared" si="27"/>
        <v/>
      </c>
      <c r="AK83" s="72" t="str">
        <f t="shared" si="28"/>
        <v/>
      </c>
      <c r="AL83" s="72" t="str">
        <f t="shared" si="29"/>
        <v/>
      </c>
      <c r="AM83" s="72" t="str">
        <f t="shared" si="30"/>
        <v/>
      </c>
      <c r="AN83" s="72" t="str">
        <f t="shared" si="31"/>
        <v/>
      </c>
      <c r="AO83" s="72" t="str">
        <f t="shared" si="32"/>
        <v/>
      </c>
      <c r="AP83" s="72" t="str">
        <f t="shared" si="33"/>
        <v/>
      </c>
      <c r="AR83" s="113">
        <f t="shared" si="34"/>
        <v>61</v>
      </c>
    </row>
    <row r="84" spans="1:48" ht="20.25" customHeight="1">
      <c r="A84" s="52">
        <v>62</v>
      </c>
      <c r="B84" s="124"/>
      <c r="C84" s="125"/>
      <c r="D84" s="124"/>
      <c r="E84" s="126"/>
      <c r="F84" s="124"/>
      <c r="G84" s="127"/>
      <c r="H84" s="128"/>
      <c r="I84" s="126"/>
      <c r="J84" s="126"/>
      <c r="K84" s="129"/>
      <c r="L84" s="130"/>
      <c r="M84" s="131"/>
      <c r="N84" s="126"/>
      <c r="O84" s="126"/>
      <c r="P84" s="126"/>
      <c r="Q84" s="132"/>
      <c r="R84" s="132"/>
      <c r="S84" s="130"/>
      <c r="T84" s="23"/>
      <c r="U84" s="23"/>
      <c r="V84" s="23"/>
      <c r="W84" s="23"/>
      <c r="Y84" s="69">
        <f t="shared" si="37"/>
        <v>0</v>
      </c>
      <c r="Z84" s="69">
        <f t="shared" si="3"/>
        <v>0</v>
      </c>
      <c r="AA84" s="69">
        <f t="shared" si="38"/>
        <v>0</v>
      </c>
      <c r="AB84" s="69">
        <f t="shared" si="4"/>
        <v>0</v>
      </c>
      <c r="AC84" s="72">
        <f t="shared" si="5"/>
        <v>0</v>
      </c>
      <c r="AD84" s="72">
        <f t="shared" si="6"/>
        <v>0</v>
      </c>
      <c r="AE84" s="72" t="str">
        <f t="shared" si="22"/>
        <v/>
      </c>
      <c r="AF84" s="72" t="str">
        <f t="shared" si="23"/>
        <v/>
      </c>
      <c r="AG84" s="72" t="str">
        <f t="shared" si="24"/>
        <v/>
      </c>
      <c r="AH84" s="72" t="str">
        <f t="shared" si="25"/>
        <v/>
      </c>
      <c r="AI84" s="72" t="str">
        <f t="shared" si="26"/>
        <v/>
      </c>
      <c r="AJ84" s="72" t="str">
        <f t="shared" si="27"/>
        <v/>
      </c>
      <c r="AK84" s="72" t="str">
        <f t="shared" si="28"/>
        <v/>
      </c>
      <c r="AL84" s="72" t="str">
        <f t="shared" si="29"/>
        <v/>
      </c>
      <c r="AM84" s="72" t="str">
        <f t="shared" si="30"/>
        <v/>
      </c>
      <c r="AN84" s="72" t="str">
        <f t="shared" si="31"/>
        <v/>
      </c>
      <c r="AO84" s="72" t="str">
        <f t="shared" si="32"/>
        <v/>
      </c>
      <c r="AP84" s="72" t="str">
        <f t="shared" si="33"/>
        <v/>
      </c>
      <c r="AR84" s="113">
        <f t="shared" si="34"/>
        <v>62</v>
      </c>
    </row>
    <row r="85" spans="1:48" ht="20.25" customHeight="1">
      <c r="A85" s="52">
        <v>63</v>
      </c>
      <c r="B85" s="124"/>
      <c r="C85" s="125"/>
      <c r="D85" s="124"/>
      <c r="E85" s="126"/>
      <c r="F85" s="124"/>
      <c r="G85" s="127"/>
      <c r="H85" s="128"/>
      <c r="I85" s="126"/>
      <c r="J85" s="126"/>
      <c r="K85" s="129"/>
      <c r="L85" s="130"/>
      <c r="M85" s="131"/>
      <c r="N85" s="126"/>
      <c r="O85" s="126"/>
      <c r="P85" s="126"/>
      <c r="Q85" s="132"/>
      <c r="R85" s="132"/>
      <c r="S85" s="130"/>
      <c r="T85" s="23"/>
      <c r="U85" s="23"/>
      <c r="V85" s="23"/>
      <c r="W85" s="23"/>
      <c r="Y85" s="69">
        <f t="shared" si="37"/>
        <v>0</v>
      </c>
      <c r="Z85" s="69">
        <f t="shared" si="3"/>
        <v>0</v>
      </c>
      <c r="AA85" s="69">
        <f t="shared" si="38"/>
        <v>0</v>
      </c>
      <c r="AB85" s="69">
        <f t="shared" si="4"/>
        <v>0</v>
      </c>
      <c r="AC85" s="72">
        <f t="shared" si="5"/>
        <v>0</v>
      </c>
      <c r="AD85" s="72">
        <f t="shared" si="6"/>
        <v>0</v>
      </c>
      <c r="AE85" s="72" t="str">
        <f t="shared" si="22"/>
        <v/>
      </c>
      <c r="AF85" s="72" t="str">
        <f t="shared" si="23"/>
        <v/>
      </c>
      <c r="AG85" s="72" t="str">
        <f t="shared" si="24"/>
        <v/>
      </c>
      <c r="AH85" s="72" t="str">
        <f t="shared" si="25"/>
        <v/>
      </c>
      <c r="AI85" s="72" t="str">
        <f t="shared" si="26"/>
        <v/>
      </c>
      <c r="AJ85" s="72" t="str">
        <f t="shared" si="27"/>
        <v/>
      </c>
      <c r="AK85" s="72" t="str">
        <f t="shared" si="28"/>
        <v/>
      </c>
      <c r="AL85" s="72" t="str">
        <f t="shared" si="29"/>
        <v/>
      </c>
      <c r="AM85" s="72" t="str">
        <f t="shared" si="30"/>
        <v/>
      </c>
      <c r="AN85" s="72" t="str">
        <f t="shared" si="31"/>
        <v/>
      </c>
      <c r="AO85" s="72" t="str">
        <f t="shared" si="32"/>
        <v/>
      </c>
      <c r="AP85" s="72" t="str">
        <f t="shared" si="33"/>
        <v/>
      </c>
      <c r="AR85" s="113">
        <f t="shared" si="34"/>
        <v>63</v>
      </c>
    </row>
    <row r="86" spans="1:48" ht="20.25" customHeight="1">
      <c r="A86" s="52">
        <v>64</v>
      </c>
      <c r="B86" s="124"/>
      <c r="C86" s="125"/>
      <c r="D86" s="124"/>
      <c r="E86" s="126"/>
      <c r="F86" s="124"/>
      <c r="G86" s="127"/>
      <c r="H86" s="128"/>
      <c r="I86" s="126"/>
      <c r="J86" s="126"/>
      <c r="K86" s="129"/>
      <c r="L86" s="130"/>
      <c r="M86" s="131"/>
      <c r="N86" s="126"/>
      <c r="O86" s="126"/>
      <c r="P86" s="126"/>
      <c r="Q86" s="132"/>
      <c r="R86" s="132"/>
      <c r="S86" s="130"/>
      <c r="T86" s="23"/>
      <c r="U86" s="23"/>
      <c r="V86" s="23"/>
      <c r="W86" s="23"/>
      <c r="Y86" s="69">
        <f t="shared" si="37"/>
        <v>0</v>
      </c>
      <c r="Z86" s="69">
        <f t="shared" si="3"/>
        <v>0</v>
      </c>
      <c r="AA86" s="69">
        <f t="shared" si="38"/>
        <v>0</v>
      </c>
      <c r="AB86" s="69">
        <f t="shared" si="4"/>
        <v>0</v>
      </c>
      <c r="AC86" s="72">
        <f t="shared" si="5"/>
        <v>0</v>
      </c>
      <c r="AD86" s="72">
        <f t="shared" si="6"/>
        <v>0</v>
      </c>
      <c r="AE86" s="72" t="str">
        <f t="shared" si="22"/>
        <v/>
      </c>
      <c r="AF86" s="72" t="str">
        <f t="shared" si="23"/>
        <v/>
      </c>
      <c r="AG86" s="72" t="str">
        <f t="shared" si="24"/>
        <v/>
      </c>
      <c r="AH86" s="72" t="str">
        <f t="shared" si="25"/>
        <v/>
      </c>
      <c r="AI86" s="72" t="str">
        <f t="shared" si="26"/>
        <v/>
      </c>
      <c r="AJ86" s="72" t="str">
        <f t="shared" si="27"/>
        <v/>
      </c>
      <c r="AK86" s="72" t="str">
        <f t="shared" si="28"/>
        <v/>
      </c>
      <c r="AL86" s="72" t="str">
        <f t="shared" si="29"/>
        <v/>
      </c>
      <c r="AM86" s="72" t="str">
        <f t="shared" si="30"/>
        <v/>
      </c>
      <c r="AN86" s="72" t="str">
        <f t="shared" si="31"/>
        <v/>
      </c>
      <c r="AO86" s="72" t="str">
        <f t="shared" si="32"/>
        <v/>
      </c>
      <c r="AP86" s="72" t="str">
        <f t="shared" si="33"/>
        <v/>
      </c>
      <c r="AR86" s="113">
        <f t="shared" si="34"/>
        <v>64</v>
      </c>
    </row>
    <row r="87" spans="1:48" ht="20.25" customHeight="1">
      <c r="A87" s="52">
        <v>65</v>
      </c>
      <c r="B87" s="124"/>
      <c r="C87" s="125"/>
      <c r="D87" s="124"/>
      <c r="E87" s="126"/>
      <c r="F87" s="124"/>
      <c r="G87" s="127"/>
      <c r="H87" s="128"/>
      <c r="I87" s="126"/>
      <c r="J87" s="126"/>
      <c r="K87" s="129"/>
      <c r="L87" s="130"/>
      <c r="M87" s="131"/>
      <c r="N87" s="126"/>
      <c r="O87" s="126"/>
      <c r="P87" s="126"/>
      <c r="Q87" s="132"/>
      <c r="R87" s="132"/>
      <c r="S87" s="130"/>
      <c r="T87" s="23"/>
      <c r="U87" s="23"/>
      <c r="V87" s="23"/>
      <c r="W87" s="23"/>
      <c r="Y87" s="69">
        <f t="shared" si="37"/>
        <v>0</v>
      </c>
      <c r="Z87" s="69">
        <f t="shared" si="3"/>
        <v>0</v>
      </c>
      <c r="AA87" s="69">
        <f t="shared" si="38"/>
        <v>0</v>
      </c>
      <c r="AB87" s="69">
        <f t="shared" si="4"/>
        <v>0</v>
      </c>
      <c r="AC87" s="72">
        <f t="shared" si="5"/>
        <v>0</v>
      </c>
      <c r="AD87" s="72">
        <f t="shared" si="6"/>
        <v>0</v>
      </c>
      <c r="AE87" s="72" t="str">
        <f t="shared" ref="AE87:AE118" si="39">IF(H87="","",VLOOKUP(H87+1000*$B87,IF($B87=1,$BA$5:$BA$24,$BB$5:$BB$24),1,0))</f>
        <v/>
      </c>
      <c r="AF87" s="72" t="str">
        <f t="shared" ref="AF87:AF118" si="40">IF(I87="","",VLOOKUP(I87+1000*$B87,IF($B87=1,$BA$5:$BA$24,$BB$5:$BB$24),1,0))</f>
        <v/>
      </c>
      <c r="AG87" s="72" t="str">
        <f t="shared" ref="AG87:AG118" si="41">IF(J87="","",VLOOKUP(J87+1000*$B87,IF($B87=1,$BA$5:$BA$24,$BB$5:$BB$24),1,0))</f>
        <v/>
      </c>
      <c r="AH87" s="72" t="str">
        <f t="shared" ref="AH87:AH118" si="42">IF(K87="","",VLOOKUP(K87+1000*$B87,IF($B87=1,$BA$5:$BA$24,$BB$5:$BB$24),1,0))</f>
        <v/>
      </c>
      <c r="AI87" s="72" t="str">
        <f t="shared" ref="AI87:AI118" si="43">IF(M87="","",VLOOKUP(H87,$AX$4:$AZ$35,2,0))</f>
        <v/>
      </c>
      <c r="AJ87" s="72" t="str">
        <f t="shared" ref="AJ87:AJ118" si="44">IF(M87="","",VLOOKUP(H87,$AX$4:$AZ$35,3,0))</f>
        <v/>
      </c>
      <c r="AK87" s="72" t="str">
        <f t="shared" ref="AK87:AK118" si="45">IF(N87="","",VLOOKUP(I87,$AX$4:$AZ$35,2,0))</f>
        <v/>
      </c>
      <c r="AL87" s="72" t="str">
        <f t="shared" ref="AL87:AL118" si="46">IF(N87="","",VLOOKUP(I87,$AX$4:$AZ$35,3,0))</f>
        <v/>
      </c>
      <c r="AM87" s="72" t="str">
        <f t="shared" ref="AM87:AM118" si="47">IF(O87="","",VLOOKUP(J87,$AX$4:$AZ$35,2,0))</f>
        <v/>
      </c>
      <c r="AN87" s="72" t="str">
        <f t="shared" ref="AN87:AN118" si="48">IF(O87="","",VLOOKUP(J87,$AX$4:$AZ$35,3,0))</f>
        <v/>
      </c>
      <c r="AO87" s="72" t="str">
        <f t="shared" ref="AO87:AO118" si="49">IF(P87="","",VLOOKUP(K87,$AX$4:$AZ$35,2,0))</f>
        <v/>
      </c>
      <c r="AP87" s="72" t="str">
        <f t="shared" ref="AP87:AP118" si="50">IF(P87="","",VLOOKUP(K87,$AX$4:$AZ$35,3,0))</f>
        <v/>
      </c>
      <c r="AR87" s="113">
        <f t="shared" ref="AR87:AR118" si="51">IF(ISERROR(SUM(AE87:AH87))=TRUE,"×",A87)</f>
        <v>65</v>
      </c>
    </row>
    <row r="88" spans="1:48" ht="20.25" customHeight="1">
      <c r="A88" s="52">
        <v>66</v>
      </c>
      <c r="B88" s="124"/>
      <c r="C88" s="125"/>
      <c r="D88" s="124"/>
      <c r="E88" s="126"/>
      <c r="F88" s="124"/>
      <c r="G88" s="127"/>
      <c r="H88" s="128"/>
      <c r="I88" s="126"/>
      <c r="J88" s="126"/>
      <c r="K88" s="129"/>
      <c r="L88" s="130"/>
      <c r="M88" s="131"/>
      <c r="N88" s="126"/>
      <c r="O88" s="126"/>
      <c r="P88" s="126"/>
      <c r="Q88" s="132"/>
      <c r="R88" s="132"/>
      <c r="S88" s="130"/>
      <c r="T88" s="23"/>
      <c r="U88" s="23"/>
      <c r="V88" s="23"/>
      <c r="W88" s="23"/>
      <c r="Y88" s="69">
        <f t="shared" si="37"/>
        <v>0</v>
      </c>
      <c r="Z88" s="69">
        <f t="shared" si="3"/>
        <v>0</v>
      </c>
      <c r="AA88" s="69">
        <f t="shared" si="38"/>
        <v>0</v>
      </c>
      <c r="AB88" s="69">
        <f t="shared" si="4"/>
        <v>0</v>
      </c>
      <c r="AC88" s="72">
        <f t="shared" si="5"/>
        <v>0</v>
      </c>
      <c r="AD88" s="72">
        <f t="shared" si="6"/>
        <v>0</v>
      </c>
      <c r="AE88" s="72" t="str">
        <f t="shared" si="39"/>
        <v/>
      </c>
      <c r="AF88" s="72" t="str">
        <f t="shared" si="40"/>
        <v/>
      </c>
      <c r="AG88" s="72" t="str">
        <f t="shared" si="41"/>
        <v/>
      </c>
      <c r="AH88" s="72" t="str">
        <f t="shared" si="42"/>
        <v/>
      </c>
      <c r="AI88" s="72" t="str">
        <f t="shared" si="43"/>
        <v/>
      </c>
      <c r="AJ88" s="72" t="str">
        <f t="shared" si="44"/>
        <v/>
      </c>
      <c r="AK88" s="72" t="str">
        <f t="shared" si="45"/>
        <v/>
      </c>
      <c r="AL88" s="72" t="str">
        <f t="shared" si="46"/>
        <v/>
      </c>
      <c r="AM88" s="72" t="str">
        <f t="shared" si="47"/>
        <v/>
      </c>
      <c r="AN88" s="72" t="str">
        <f t="shared" si="48"/>
        <v/>
      </c>
      <c r="AO88" s="72" t="str">
        <f t="shared" si="49"/>
        <v/>
      </c>
      <c r="AP88" s="72" t="str">
        <f t="shared" si="50"/>
        <v/>
      </c>
      <c r="AR88" s="113">
        <f t="shared" si="51"/>
        <v>66</v>
      </c>
    </row>
    <row r="89" spans="1:48" ht="20.25" customHeight="1">
      <c r="A89" s="52">
        <v>67</v>
      </c>
      <c r="B89" s="124"/>
      <c r="C89" s="125"/>
      <c r="D89" s="124"/>
      <c r="E89" s="126"/>
      <c r="F89" s="124"/>
      <c r="G89" s="127"/>
      <c r="H89" s="128"/>
      <c r="I89" s="126"/>
      <c r="J89" s="126"/>
      <c r="K89" s="129"/>
      <c r="L89" s="130"/>
      <c r="M89" s="131"/>
      <c r="N89" s="126"/>
      <c r="O89" s="126"/>
      <c r="P89" s="126"/>
      <c r="Q89" s="132"/>
      <c r="R89" s="132"/>
      <c r="S89" s="130"/>
      <c r="T89" s="23"/>
      <c r="U89" s="23"/>
      <c r="V89" s="23"/>
      <c r="W89" s="23"/>
      <c r="Y89" s="69">
        <f t="shared" si="37"/>
        <v>0</v>
      </c>
      <c r="Z89" s="69">
        <f t="shared" si="3"/>
        <v>0</v>
      </c>
      <c r="AA89" s="69">
        <f t="shared" si="38"/>
        <v>0</v>
      </c>
      <c r="AB89" s="69">
        <f t="shared" si="4"/>
        <v>0</v>
      </c>
      <c r="AC89" s="72">
        <f t="shared" si="5"/>
        <v>0</v>
      </c>
      <c r="AD89" s="72">
        <f t="shared" si="6"/>
        <v>0</v>
      </c>
      <c r="AE89" s="72" t="str">
        <f t="shared" si="39"/>
        <v/>
      </c>
      <c r="AF89" s="72" t="str">
        <f t="shared" si="40"/>
        <v/>
      </c>
      <c r="AG89" s="72" t="str">
        <f t="shared" si="41"/>
        <v/>
      </c>
      <c r="AH89" s="72" t="str">
        <f t="shared" si="42"/>
        <v/>
      </c>
      <c r="AI89" s="72" t="str">
        <f t="shared" si="43"/>
        <v/>
      </c>
      <c r="AJ89" s="72" t="str">
        <f t="shared" si="44"/>
        <v/>
      </c>
      <c r="AK89" s="72" t="str">
        <f t="shared" si="45"/>
        <v/>
      </c>
      <c r="AL89" s="72" t="str">
        <f t="shared" si="46"/>
        <v/>
      </c>
      <c r="AM89" s="72" t="str">
        <f t="shared" si="47"/>
        <v/>
      </c>
      <c r="AN89" s="72" t="str">
        <f t="shared" si="48"/>
        <v/>
      </c>
      <c r="AO89" s="72" t="str">
        <f t="shared" si="49"/>
        <v/>
      </c>
      <c r="AP89" s="72" t="str">
        <f t="shared" si="50"/>
        <v/>
      </c>
      <c r="AR89" s="113">
        <f t="shared" si="51"/>
        <v>67</v>
      </c>
    </row>
    <row r="90" spans="1:48" ht="20.25" customHeight="1">
      <c r="A90" s="52">
        <v>68</v>
      </c>
      <c r="B90" s="124"/>
      <c r="C90" s="125"/>
      <c r="D90" s="124"/>
      <c r="E90" s="126"/>
      <c r="F90" s="124"/>
      <c r="G90" s="127"/>
      <c r="H90" s="128"/>
      <c r="I90" s="126"/>
      <c r="J90" s="126"/>
      <c r="K90" s="129"/>
      <c r="L90" s="130"/>
      <c r="M90" s="131"/>
      <c r="N90" s="126"/>
      <c r="O90" s="126"/>
      <c r="P90" s="126"/>
      <c r="Q90" s="132"/>
      <c r="R90" s="132"/>
      <c r="S90" s="130"/>
      <c r="T90" s="23"/>
      <c r="U90" s="23"/>
      <c r="V90" s="23"/>
      <c r="W90" s="23"/>
      <c r="Y90" s="69">
        <f t="shared" si="37"/>
        <v>0</v>
      </c>
      <c r="Z90" s="69">
        <f t="shared" si="3"/>
        <v>0</v>
      </c>
      <c r="AA90" s="69">
        <f t="shared" si="38"/>
        <v>0</v>
      </c>
      <c r="AB90" s="69">
        <f t="shared" si="4"/>
        <v>0</v>
      </c>
      <c r="AC90" s="72">
        <f t="shared" si="5"/>
        <v>0</v>
      </c>
      <c r="AD90" s="72">
        <f t="shared" si="6"/>
        <v>0</v>
      </c>
      <c r="AE90" s="72" t="str">
        <f t="shared" si="39"/>
        <v/>
      </c>
      <c r="AF90" s="72" t="str">
        <f t="shared" si="40"/>
        <v/>
      </c>
      <c r="AG90" s="72" t="str">
        <f t="shared" si="41"/>
        <v/>
      </c>
      <c r="AH90" s="72" t="str">
        <f t="shared" si="42"/>
        <v/>
      </c>
      <c r="AI90" s="72" t="str">
        <f t="shared" si="43"/>
        <v/>
      </c>
      <c r="AJ90" s="72" t="str">
        <f t="shared" si="44"/>
        <v/>
      </c>
      <c r="AK90" s="72" t="str">
        <f t="shared" si="45"/>
        <v/>
      </c>
      <c r="AL90" s="72" t="str">
        <f t="shared" si="46"/>
        <v/>
      </c>
      <c r="AM90" s="72" t="str">
        <f t="shared" si="47"/>
        <v/>
      </c>
      <c r="AN90" s="72" t="str">
        <f t="shared" si="48"/>
        <v/>
      </c>
      <c r="AO90" s="72" t="str">
        <f t="shared" si="49"/>
        <v/>
      </c>
      <c r="AP90" s="72" t="str">
        <f t="shared" si="50"/>
        <v/>
      </c>
      <c r="AR90" s="113">
        <f t="shared" si="51"/>
        <v>68</v>
      </c>
    </row>
    <row r="91" spans="1:48" ht="20.25" customHeight="1">
      <c r="A91" s="52">
        <v>69</v>
      </c>
      <c r="B91" s="124"/>
      <c r="C91" s="125"/>
      <c r="D91" s="124"/>
      <c r="E91" s="126"/>
      <c r="F91" s="124"/>
      <c r="G91" s="127"/>
      <c r="H91" s="128"/>
      <c r="I91" s="126"/>
      <c r="J91" s="126"/>
      <c r="K91" s="129"/>
      <c r="L91" s="130"/>
      <c r="M91" s="131"/>
      <c r="N91" s="126"/>
      <c r="O91" s="126"/>
      <c r="P91" s="126"/>
      <c r="Q91" s="132"/>
      <c r="R91" s="132"/>
      <c r="S91" s="130"/>
      <c r="T91" s="23"/>
      <c r="U91" s="23"/>
      <c r="V91" s="23"/>
      <c r="W91" s="23"/>
      <c r="Y91" s="69">
        <f t="shared" si="37"/>
        <v>0</v>
      </c>
      <c r="Z91" s="69">
        <f t="shared" si="3"/>
        <v>0</v>
      </c>
      <c r="AA91" s="69">
        <f t="shared" si="38"/>
        <v>0</v>
      </c>
      <c r="AB91" s="69">
        <f t="shared" si="4"/>
        <v>0</v>
      </c>
      <c r="AC91" s="72">
        <f t="shared" si="5"/>
        <v>0</v>
      </c>
      <c r="AD91" s="72">
        <f t="shared" si="6"/>
        <v>0</v>
      </c>
      <c r="AE91" s="72" t="str">
        <f t="shared" si="39"/>
        <v/>
      </c>
      <c r="AF91" s="72" t="str">
        <f t="shared" si="40"/>
        <v/>
      </c>
      <c r="AG91" s="72" t="str">
        <f t="shared" si="41"/>
        <v/>
      </c>
      <c r="AH91" s="72" t="str">
        <f t="shared" si="42"/>
        <v/>
      </c>
      <c r="AI91" s="72" t="str">
        <f t="shared" si="43"/>
        <v/>
      </c>
      <c r="AJ91" s="72" t="str">
        <f t="shared" si="44"/>
        <v/>
      </c>
      <c r="AK91" s="72" t="str">
        <f t="shared" si="45"/>
        <v/>
      </c>
      <c r="AL91" s="72" t="str">
        <f t="shared" si="46"/>
        <v/>
      </c>
      <c r="AM91" s="72" t="str">
        <f t="shared" si="47"/>
        <v/>
      </c>
      <c r="AN91" s="72" t="str">
        <f t="shared" si="48"/>
        <v/>
      </c>
      <c r="AO91" s="72" t="str">
        <f t="shared" si="49"/>
        <v/>
      </c>
      <c r="AP91" s="72" t="str">
        <f t="shared" si="50"/>
        <v/>
      </c>
      <c r="AR91" s="113">
        <f t="shared" si="51"/>
        <v>69</v>
      </c>
    </row>
    <row r="92" spans="1:48" ht="20.25" customHeight="1">
      <c r="A92" s="52">
        <v>70</v>
      </c>
      <c r="B92" s="124"/>
      <c r="C92" s="125"/>
      <c r="D92" s="124"/>
      <c r="E92" s="126"/>
      <c r="F92" s="124"/>
      <c r="G92" s="127"/>
      <c r="H92" s="128"/>
      <c r="I92" s="126"/>
      <c r="J92" s="126"/>
      <c r="K92" s="129"/>
      <c r="L92" s="130"/>
      <c r="M92" s="131"/>
      <c r="N92" s="126"/>
      <c r="O92" s="126"/>
      <c r="P92" s="126"/>
      <c r="Q92" s="132"/>
      <c r="R92" s="132"/>
      <c r="S92" s="130"/>
      <c r="T92" s="23"/>
      <c r="U92" s="23"/>
      <c r="V92" s="23"/>
      <c r="W92" s="23"/>
      <c r="Y92" s="69">
        <f t="shared" si="37"/>
        <v>0</v>
      </c>
      <c r="Z92" s="69">
        <f t="shared" si="3"/>
        <v>0</v>
      </c>
      <c r="AA92" s="69">
        <f t="shared" si="38"/>
        <v>0</v>
      </c>
      <c r="AB92" s="69">
        <f t="shared" si="4"/>
        <v>0</v>
      </c>
      <c r="AC92" s="72">
        <f t="shared" si="5"/>
        <v>0</v>
      </c>
      <c r="AD92" s="72">
        <f t="shared" si="6"/>
        <v>0</v>
      </c>
      <c r="AE92" s="72" t="str">
        <f t="shared" si="39"/>
        <v/>
      </c>
      <c r="AF92" s="72" t="str">
        <f t="shared" si="40"/>
        <v/>
      </c>
      <c r="AG92" s="72" t="str">
        <f t="shared" si="41"/>
        <v/>
      </c>
      <c r="AH92" s="72" t="str">
        <f t="shared" si="42"/>
        <v/>
      </c>
      <c r="AI92" s="72" t="str">
        <f t="shared" si="43"/>
        <v/>
      </c>
      <c r="AJ92" s="72" t="str">
        <f t="shared" si="44"/>
        <v/>
      </c>
      <c r="AK92" s="72" t="str">
        <f t="shared" si="45"/>
        <v/>
      </c>
      <c r="AL92" s="72" t="str">
        <f t="shared" si="46"/>
        <v/>
      </c>
      <c r="AM92" s="72" t="str">
        <f t="shared" si="47"/>
        <v/>
      </c>
      <c r="AN92" s="72" t="str">
        <f t="shared" si="48"/>
        <v/>
      </c>
      <c r="AO92" s="72" t="str">
        <f t="shared" si="49"/>
        <v/>
      </c>
      <c r="AP92" s="72" t="str">
        <f t="shared" si="50"/>
        <v/>
      </c>
      <c r="AR92" s="113">
        <f t="shared" si="51"/>
        <v>70</v>
      </c>
    </row>
    <row r="93" spans="1:48" ht="20.25" customHeight="1">
      <c r="A93" s="52">
        <v>71</v>
      </c>
      <c r="B93" s="124"/>
      <c r="C93" s="125"/>
      <c r="D93" s="124"/>
      <c r="E93" s="126"/>
      <c r="F93" s="124"/>
      <c r="G93" s="127"/>
      <c r="H93" s="128"/>
      <c r="I93" s="126"/>
      <c r="J93" s="126"/>
      <c r="K93" s="129"/>
      <c r="L93" s="130"/>
      <c r="M93" s="131"/>
      <c r="N93" s="126"/>
      <c r="O93" s="126"/>
      <c r="P93" s="126"/>
      <c r="Q93" s="132"/>
      <c r="R93" s="132"/>
      <c r="S93" s="130"/>
      <c r="T93" s="23"/>
      <c r="U93" s="23"/>
      <c r="V93" s="23"/>
      <c r="W93" s="23"/>
      <c r="Y93" s="69">
        <f t="shared" si="37"/>
        <v>0</v>
      </c>
      <c r="Z93" s="69">
        <f t="shared" si="3"/>
        <v>0</v>
      </c>
      <c r="AA93" s="69">
        <f t="shared" si="38"/>
        <v>0</v>
      </c>
      <c r="AB93" s="69">
        <f t="shared" si="4"/>
        <v>0</v>
      </c>
      <c r="AC93" s="72">
        <f t="shared" si="5"/>
        <v>0</v>
      </c>
      <c r="AD93" s="72">
        <f t="shared" si="6"/>
        <v>0</v>
      </c>
      <c r="AE93" s="72" t="str">
        <f t="shared" si="39"/>
        <v/>
      </c>
      <c r="AF93" s="72" t="str">
        <f t="shared" si="40"/>
        <v/>
      </c>
      <c r="AG93" s="72" t="str">
        <f t="shared" si="41"/>
        <v/>
      </c>
      <c r="AH93" s="72" t="str">
        <f t="shared" si="42"/>
        <v/>
      </c>
      <c r="AI93" s="72" t="str">
        <f t="shared" si="43"/>
        <v/>
      </c>
      <c r="AJ93" s="72" t="str">
        <f t="shared" si="44"/>
        <v/>
      </c>
      <c r="AK93" s="72" t="str">
        <f t="shared" si="45"/>
        <v/>
      </c>
      <c r="AL93" s="72" t="str">
        <f t="shared" si="46"/>
        <v/>
      </c>
      <c r="AM93" s="72" t="str">
        <f t="shared" si="47"/>
        <v/>
      </c>
      <c r="AN93" s="72" t="str">
        <f t="shared" si="48"/>
        <v/>
      </c>
      <c r="AO93" s="72" t="str">
        <f t="shared" si="49"/>
        <v/>
      </c>
      <c r="AP93" s="72" t="str">
        <f t="shared" si="50"/>
        <v/>
      </c>
      <c r="AR93" s="113">
        <f t="shared" si="51"/>
        <v>71</v>
      </c>
    </row>
    <row r="94" spans="1:48" ht="20.25" customHeight="1">
      <c r="A94" s="52">
        <v>72</v>
      </c>
      <c r="B94" s="124"/>
      <c r="C94" s="125"/>
      <c r="D94" s="124"/>
      <c r="E94" s="126"/>
      <c r="F94" s="124"/>
      <c r="G94" s="127"/>
      <c r="H94" s="128"/>
      <c r="I94" s="126"/>
      <c r="J94" s="126"/>
      <c r="K94" s="129"/>
      <c r="L94" s="130"/>
      <c r="M94" s="131"/>
      <c r="N94" s="126"/>
      <c r="O94" s="126"/>
      <c r="P94" s="126"/>
      <c r="Q94" s="132"/>
      <c r="R94" s="132"/>
      <c r="S94" s="130"/>
      <c r="T94" s="23"/>
      <c r="U94" s="23"/>
      <c r="V94" s="23"/>
      <c r="W94" s="23"/>
      <c r="Y94" s="69">
        <f t="shared" si="37"/>
        <v>0</v>
      </c>
      <c r="Z94" s="69">
        <f t="shared" si="3"/>
        <v>0</v>
      </c>
      <c r="AA94" s="69">
        <f t="shared" si="38"/>
        <v>0</v>
      </c>
      <c r="AB94" s="69">
        <f t="shared" si="4"/>
        <v>0</v>
      </c>
      <c r="AC94" s="72">
        <f t="shared" si="5"/>
        <v>0</v>
      </c>
      <c r="AD94" s="72">
        <f t="shared" si="6"/>
        <v>0</v>
      </c>
      <c r="AE94" s="72" t="str">
        <f t="shared" si="39"/>
        <v/>
      </c>
      <c r="AF94" s="72" t="str">
        <f t="shared" si="40"/>
        <v/>
      </c>
      <c r="AG94" s="72" t="str">
        <f t="shared" si="41"/>
        <v/>
      </c>
      <c r="AH94" s="72" t="str">
        <f t="shared" si="42"/>
        <v/>
      </c>
      <c r="AI94" s="72" t="str">
        <f t="shared" si="43"/>
        <v/>
      </c>
      <c r="AJ94" s="72" t="str">
        <f t="shared" si="44"/>
        <v/>
      </c>
      <c r="AK94" s="72" t="str">
        <f t="shared" si="45"/>
        <v/>
      </c>
      <c r="AL94" s="72" t="str">
        <f t="shared" si="46"/>
        <v/>
      </c>
      <c r="AM94" s="72" t="str">
        <f t="shared" si="47"/>
        <v/>
      </c>
      <c r="AN94" s="72" t="str">
        <f t="shared" si="48"/>
        <v/>
      </c>
      <c r="AO94" s="72" t="str">
        <f t="shared" si="49"/>
        <v/>
      </c>
      <c r="AP94" s="72" t="str">
        <f t="shared" si="50"/>
        <v/>
      </c>
      <c r="AR94" s="113">
        <f t="shared" si="51"/>
        <v>72</v>
      </c>
    </row>
    <row r="95" spans="1:48" ht="20.25" customHeight="1">
      <c r="A95" s="52">
        <v>73</v>
      </c>
      <c r="B95" s="124"/>
      <c r="C95" s="125"/>
      <c r="D95" s="124"/>
      <c r="E95" s="126"/>
      <c r="F95" s="124"/>
      <c r="G95" s="127"/>
      <c r="H95" s="128"/>
      <c r="I95" s="126"/>
      <c r="J95" s="126"/>
      <c r="K95" s="129"/>
      <c r="L95" s="130"/>
      <c r="M95" s="131"/>
      <c r="N95" s="126"/>
      <c r="O95" s="126"/>
      <c r="P95" s="126"/>
      <c r="Q95" s="132"/>
      <c r="R95" s="132"/>
      <c r="S95" s="130"/>
      <c r="T95" s="23"/>
      <c r="U95" s="23"/>
      <c r="V95" s="23"/>
      <c r="W95" s="23"/>
      <c r="Y95" s="69">
        <f t="shared" si="37"/>
        <v>0</v>
      </c>
      <c r="Z95" s="69">
        <f t="shared" si="3"/>
        <v>0</v>
      </c>
      <c r="AA95" s="69">
        <f t="shared" si="38"/>
        <v>0</v>
      </c>
      <c r="AB95" s="69">
        <f t="shared" si="4"/>
        <v>0</v>
      </c>
      <c r="AC95" s="72">
        <f t="shared" si="5"/>
        <v>0</v>
      </c>
      <c r="AD95" s="72">
        <f t="shared" si="6"/>
        <v>0</v>
      </c>
      <c r="AE95" s="72" t="str">
        <f t="shared" si="39"/>
        <v/>
      </c>
      <c r="AF95" s="72" t="str">
        <f t="shared" si="40"/>
        <v/>
      </c>
      <c r="AG95" s="72" t="str">
        <f t="shared" si="41"/>
        <v/>
      </c>
      <c r="AH95" s="72" t="str">
        <f t="shared" si="42"/>
        <v/>
      </c>
      <c r="AI95" s="72" t="str">
        <f t="shared" si="43"/>
        <v/>
      </c>
      <c r="AJ95" s="72" t="str">
        <f t="shared" si="44"/>
        <v/>
      </c>
      <c r="AK95" s="72" t="str">
        <f t="shared" si="45"/>
        <v/>
      </c>
      <c r="AL95" s="72" t="str">
        <f t="shared" si="46"/>
        <v/>
      </c>
      <c r="AM95" s="72" t="str">
        <f t="shared" si="47"/>
        <v/>
      </c>
      <c r="AN95" s="72" t="str">
        <f t="shared" si="48"/>
        <v/>
      </c>
      <c r="AO95" s="72" t="str">
        <f t="shared" si="49"/>
        <v/>
      </c>
      <c r="AP95" s="72" t="str">
        <f t="shared" si="50"/>
        <v/>
      </c>
      <c r="AR95" s="113">
        <f t="shared" si="51"/>
        <v>73</v>
      </c>
    </row>
    <row r="96" spans="1:48" ht="20.25" customHeight="1">
      <c r="A96" s="52">
        <v>74</v>
      </c>
      <c r="B96" s="124"/>
      <c r="C96" s="125"/>
      <c r="D96" s="124"/>
      <c r="E96" s="126"/>
      <c r="F96" s="124"/>
      <c r="G96" s="127"/>
      <c r="H96" s="128"/>
      <c r="I96" s="126"/>
      <c r="J96" s="126"/>
      <c r="K96" s="129"/>
      <c r="L96" s="130"/>
      <c r="M96" s="131"/>
      <c r="N96" s="126"/>
      <c r="O96" s="126"/>
      <c r="P96" s="126"/>
      <c r="Q96" s="132"/>
      <c r="R96" s="132"/>
      <c r="S96" s="130"/>
      <c r="T96" s="23"/>
      <c r="U96" s="23"/>
      <c r="V96" s="23"/>
      <c r="W96" s="23"/>
      <c r="Y96" s="69">
        <f t="shared" si="37"/>
        <v>0</v>
      </c>
      <c r="Z96" s="69">
        <f t="shared" si="3"/>
        <v>0</v>
      </c>
      <c r="AA96" s="69">
        <f t="shared" si="38"/>
        <v>0</v>
      </c>
      <c r="AB96" s="69">
        <f t="shared" si="4"/>
        <v>0</v>
      </c>
      <c r="AC96" s="72">
        <f t="shared" si="5"/>
        <v>0</v>
      </c>
      <c r="AD96" s="72">
        <f t="shared" si="6"/>
        <v>0</v>
      </c>
      <c r="AE96" s="72" t="str">
        <f t="shared" si="39"/>
        <v/>
      </c>
      <c r="AF96" s="72" t="str">
        <f t="shared" si="40"/>
        <v/>
      </c>
      <c r="AG96" s="72" t="str">
        <f t="shared" si="41"/>
        <v/>
      </c>
      <c r="AH96" s="72" t="str">
        <f t="shared" si="42"/>
        <v/>
      </c>
      <c r="AI96" s="72" t="str">
        <f t="shared" si="43"/>
        <v/>
      </c>
      <c r="AJ96" s="72" t="str">
        <f t="shared" si="44"/>
        <v/>
      </c>
      <c r="AK96" s="72" t="str">
        <f t="shared" si="45"/>
        <v/>
      </c>
      <c r="AL96" s="72" t="str">
        <f t="shared" si="46"/>
        <v/>
      </c>
      <c r="AM96" s="72" t="str">
        <f t="shared" si="47"/>
        <v/>
      </c>
      <c r="AN96" s="72" t="str">
        <f t="shared" si="48"/>
        <v/>
      </c>
      <c r="AO96" s="72" t="str">
        <f t="shared" si="49"/>
        <v/>
      </c>
      <c r="AP96" s="72" t="str">
        <f t="shared" si="50"/>
        <v/>
      </c>
      <c r="AR96" s="113">
        <f t="shared" si="51"/>
        <v>74</v>
      </c>
    </row>
    <row r="97" spans="1:52" ht="20.25" customHeight="1">
      <c r="A97" s="52">
        <v>75</v>
      </c>
      <c r="B97" s="124"/>
      <c r="C97" s="125"/>
      <c r="D97" s="124"/>
      <c r="E97" s="126"/>
      <c r="F97" s="124"/>
      <c r="G97" s="127"/>
      <c r="H97" s="128"/>
      <c r="I97" s="126"/>
      <c r="J97" s="126"/>
      <c r="K97" s="129"/>
      <c r="L97" s="130"/>
      <c r="M97" s="131"/>
      <c r="N97" s="126"/>
      <c r="O97" s="126"/>
      <c r="P97" s="126"/>
      <c r="Q97" s="132"/>
      <c r="R97" s="132"/>
      <c r="S97" s="130"/>
      <c r="T97" s="23"/>
      <c r="U97" s="23"/>
      <c r="V97" s="23"/>
      <c r="W97" s="23"/>
      <c r="Y97" s="69">
        <f t="shared" si="37"/>
        <v>0</v>
      </c>
      <c r="Z97" s="69">
        <f t="shared" si="3"/>
        <v>0</v>
      </c>
      <c r="AA97" s="69">
        <f t="shared" si="38"/>
        <v>0</v>
      </c>
      <c r="AB97" s="69">
        <f t="shared" si="4"/>
        <v>0</v>
      </c>
      <c r="AC97" s="72">
        <f t="shared" si="5"/>
        <v>0</v>
      </c>
      <c r="AD97" s="72">
        <f t="shared" si="6"/>
        <v>0</v>
      </c>
      <c r="AE97" s="72" t="str">
        <f t="shared" si="39"/>
        <v/>
      </c>
      <c r="AF97" s="72" t="str">
        <f t="shared" si="40"/>
        <v/>
      </c>
      <c r="AG97" s="72" t="str">
        <f t="shared" si="41"/>
        <v/>
      </c>
      <c r="AH97" s="72" t="str">
        <f t="shared" si="42"/>
        <v/>
      </c>
      <c r="AI97" s="72" t="str">
        <f t="shared" si="43"/>
        <v/>
      </c>
      <c r="AJ97" s="72" t="str">
        <f t="shared" si="44"/>
        <v/>
      </c>
      <c r="AK97" s="72" t="str">
        <f t="shared" si="45"/>
        <v/>
      </c>
      <c r="AL97" s="72" t="str">
        <f t="shared" si="46"/>
        <v/>
      </c>
      <c r="AM97" s="72" t="str">
        <f t="shared" si="47"/>
        <v/>
      </c>
      <c r="AN97" s="72" t="str">
        <f t="shared" si="48"/>
        <v/>
      </c>
      <c r="AO97" s="72" t="str">
        <f t="shared" si="49"/>
        <v/>
      </c>
      <c r="AP97" s="72" t="str">
        <f t="shared" si="50"/>
        <v/>
      </c>
      <c r="AR97" s="113">
        <f t="shared" si="51"/>
        <v>75</v>
      </c>
    </row>
    <row r="98" spans="1:52" ht="20.25" customHeight="1">
      <c r="A98" s="52">
        <v>76</v>
      </c>
      <c r="B98" s="124"/>
      <c r="C98" s="125"/>
      <c r="D98" s="124"/>
      <c r="E98" s="126"/>
      <c r="F98" s="124"/>
      <c r="G98" s="127"/>
      <c r="H98" s="128"/>
      <c r="I98" s="126"/>
      <c r="J98" s="126"/>
      <c r="K98" s="129"/>
      <c r="L98" s="130"/>
      <c r="M98" s="131"/>
      <c r="N98" s="126"/>
      <c r="O98" s="126"/>
      <c r="P98" s="126"/>
      <c r="Q98" s="132"/>
      <c r="R98" s="132"/>
      <c r="S98" s="130"/>
      <c r="T98" s="23"/>
      <c r="U98" s="23"/>
      <c r="V98" s="23"/>
      <c r="W98" s="23"/>
      <c r="Y98" s="69">
        <f t="shared" si="37"/>
        <v>0</v>
      </c>
      <c r="Z98" s="69">
        <f t="shared" si="3"/>
        <v>0</v>
      </c>
      <c r="AA98" s="69">
        <f t="shared" si="38"/>
        <v>0</v>
      </c>
      <c r="AB98" s="69">
        <f t="shared" si="4"/>
        <v>0</v>
      </c>
      <c r="AC98" s="72">
        <f t="shared" si="5"/>
        <v>0</v>
      </c>
      <c r="AD98" s="72">
        <f t="shared" si="6"/>
        <v>0</v>
      </c>
      <c r="AE98" s="72" t="str">
        <f t="shared" si="39"/>
        <v/>
      </c>
      <c r="AF98" s="72" t="str">
        <f t="shared" si="40"/>
        <v/>
      </c>
      <c r="AG98" s="72" t="str">
        <f t="shared" si="41"/>
        <v/>
      </c>
      <c r="AH98" s="72" t="str">
        <f t="shared" si="42"/>
        <v/>
      </c>
      <c r="AI98" s="72" t="str">
        <f t="shared" si="43"/>
        <v/>
      </c>
      <c r="AJ98" s="72" t="str">
        <f t="shared" si="44"/>
        <v/>
      </c>
      <c r="AK98" s="72" t="str">
        <f t="shared" si="45"/>
        <v/>
      </c>
      <c r="AL98" s="72" t="str">
        <f t="shared" si="46"/>
        <v/>
      </c>
      <c r="AM98" s="72" t="str">
        <f t="shared" si="47"/>
        <v/>
      </c>
      <c r="AN98" s="72" t="str">
        <f t="shared" si="48"/>
        <v/>
      </c>
      <c r="AO98" s="72" t="str">
        <f t="shared" si="49"/>
        <v/>
      </c>
      <c r="AP98" s="72" t="str">
        <f t="shared" si="50"/>
        <v/>
      </c>
      <c r="AR98" s="113">
        <f t="shared" si="51"/>
        <v>76</v>
      </c>
    </row>
    <row r="99" spans="1:52" ht="20.25" customHeight="1">
      <c r="A99" s="52">
        <v>77</v>
      </c>
      <c r="B99" s="124"/>
      <c r="C99" s="125"/>
      <c r="D99" s="124"/>
      <c r="E99" s="126"/>
      <c r="F99" s="124"/>
      <c r="G99" s="127"/>
      <c r="H99" s="128"/>
      <c r="I99" s="126"/>
      <c r="J99" s="126"/>
      <c r="K99" s="129"/>
      <c r="L99" s="130"/>
      <c r="M99" s="131"/>
      <c r="N99" s="126"/>
      <c r="O99" s="126"/>
      <c r="P99" s="126"/>
      <c r="Q99" s="132"/>
      <c r="R99" s="132"/>
      <c r="S99" s="130"/>
      <c r="T99" s="23"/>
      <c r="U99" s="23"/>
      <c r="V99" s="23"/>
      <c r="W99" s="23"/>
      <c r="Y99" s="69">
        <f t="shared" si="37"/>
        <v>0</v>
      </c>
      <c r="Z99" s="69">
        <f t="shared" si="3"/>
        <v>0</v>
      </c>
      <c r="AA99" s="69">
        <f t="shared" si="38"/>
        <v>0</v>
      </c>
      <c r="AB99" s="69">
        <f t="shared" si="4"/>
        <v>0</v>
      </c>
      <c r="AC99" s="72">
        <f t="shared" si="5"/>
        <v>0</v>
      </c>
      <c r="AD99" s="72">
        <f t="shared" si="6"/>
        <v>0</v>
      </c>
      <c r="AE99" s="72" t="str">
        <f t="shared" si="39"/>
        <v/>
      </c>
      <c r="AF99" s="72" t="str">
        <f t="shared" si="40"/>
        <v/>
      </c>
      <c r="AG99" s="72" t="str">
        <f t="shared" si="41"/>
        <v/>
      </c>
      <c r="AH99" s="72" t="str">
        <f t="shared" si="42"/>
        <v/>
      </c>
      <c r="AI99" s="72" t="str">
        <f t="shared" si="43"/>
        <v/>
      </c>
      <c r="AJ99" s="72" t="str">
        <f t="shared" si="44"/>
        <v/>
      </c>
      <c r="AK99" s="72" t="str">
        <f t="shared" si="45"/>
        <v/>
      </c>
      <c r="AL99" s="72" t="str">
        <f t="shared" si="46"/>
        <v/>
      </c>
      <c r="AM99" s="72" t="str">
        <f t="shared" si="47"/>
        <v/>
      </c>
      <c r="AN99" s="72" t="str">
        <f t="shared" si="48"/>
        <v/>
      </c>
      <c r="AO99" s="72" t="str">
        <f t="shared" si="49"/>
        <v/>
      </c>
      <c r="AP99" s="72" t="str">
        <f t="shared" si="50"/>
        <v/>
      </c>
      <c r="AR99" s="113">
        <f t="shared" si="51"/>
        <v>77</v>
      </c>
    </row>
    <row r="100" spans="1:52" ht="20.25" customHeight="1">
      <c r="A100" s="52">
        <v>78</v>
      </c>
      <c r="B100" s="124"/>
      <c r="C100" s="125"/>
      <c r="D100" s="124"/>
      <c r="E100" s="126"/>
      <c r="F100" s="124"/>
      <c r="G100" s="127"/>
      <c r="H100" s="128"/>
      <c r="I100" s="126"/>
      <c r="J100" s="126"/>
      <c r="K100" s="129"/>
      <c r="L100" s="130"/>
      <c r="M100" s="131"/>
      <c r="N100" s="126"/>
      <c r="O100" s="126"/>
      <c r="P100" s="126"/>
      <c r="Q100" s="132"/>
      <c r="R100" s="132"/>
      <c r="S100" s="130"/>
      <c r="T100" s="23"/>
      <c r="U100" s="23"/>
      <c r="V100" s="23"/>
      <c r="W100" s="23"/>
      <c r="Y100" s="69">
        <f t="shared" si="37"/>
        <v>0</v>
      </c>
      <c r="Z100" s="69">
        <f t="shared" si="3"/>
        <v>0</v>
      </c>
      <c r="AA100" s="69">
        <f t="shared" si="38"/>
        <v>0</v>
      </c>
      <c r="AB100" s="69">
        <f t="shared" si="4"/>
        <v>0</v>
      </c>
      <c r="AC100" s="72">
        <f t="shared" si="5"/>
        <v>0</v>
      </c>
      <c r="AD100" s="72">
        <f t="shared" si="6"/>
        <v>0</v>
      </c>
      <c r="AE100" s="72" t="str">
        <f t="shared" si="39"/>
        <v/>
      </c>
      <c r="AF100" s="72" t="str">
        <f t="shared" si="40"/>
        <v/>
      </c>
      <c r="AG100" s="72" t="str">
        <f t="shared" si="41"/>
        <v/>
      </c>
      <c r="AH100" s="72" t="str">
        <f t="shared" si="42"/>
        <v/>
      </c>
      <c r="AI100" s="72" t="str">
        <f t="shared" si="43"/>
        <v/>
      </c>
      <c r="AJ100" s="72" t="str">
        <f t="shared" si="44"/>
        <v/>
      </c>
      <c r="AK100" s="72" t="str">
        <f t="shared" si="45"/>
        <v/>
      </c>
      <c r="AL100" s="72" t="str">
        <f t="shared" si="46"/>
        <v/>
      </c>
      <c r="AM100" s="72" t="str">
        <f t="shared" si="47"/>
        <v/>
      </c>
      <c r="AN100" s="72" t="str">
        <f t="shared" si="48"/>
        <v/>
      </c>
      <c r="AO100" s="72" t="str">
        <f t="shared" si="49"/>
        <v/>
      </c>
      <c r="AP100" s="72" t="str">
        <f t="shared" si="50"/>
        <v/>
      </c>
      <c r="AR100" s="113">
        <f t="shared" si="51"/>
        <v>78</v>
      </c>
    </row>
    <row r="101" spans="1:52" ht="20.25" customHeight="1">
      <c r="A101" s="52">
        <v>79</v>
      </c>
      <c r="B101" s="124"/>
      <c r="C101" s="125"/>
      <c r="D101" s="124"/>
      <c r="E101" s="126"/>
      <c r="F101" s="124"/>
      <c r="G101" s="127"/>
      <c r="H101" s="128"/>
      <c r="I101" s="126"/>
      <c r="J101" s="126"/>
      <c r="K101" s="129"/>
      <c r="L101" s="130"/>
      <c r="M101" s="131"/>
      <c r="N101" s="126"/>
      <c r="O101" s="126"/>
      <c r="P101" s="126"/>
      <c r="Q101" s="132"/>
      <c r="R101" s="132"/>
      <c r="S101" s="130"/>
      <c r="T101" s="23"/>
      <c r="U101" s="23"/>
      <c r="V101" s="23"/>
      <c r="W101" s="23"/>
      <c r="Y101" s="69">
        <f t="shared" si="37"/>
        <v>0</v>
      </c>
      <c r="Z101" s="69">
        <f t="shared" si="3"/>
        <v>0</v>
      </c>
      <c r="AA101" s="69">
        <f t="shared" si="38"/>
        <v>0</v>
      </c>
      <c r="AB101" s="69">
        <f t="shared" si="4"/>
        <v>0</v>
      </c>
      <c r="AC101" s="72">
        <f t="shared" si="5"/>
        <v>0</v>
      </c>
      <c r="AD101" s="72">
        <f t="shared" si="6"/>
        <v>0</v>
      </c>
      <c r="AE101" s="72" t="str">
        <f t="shared" si="39"/>
        <v/>
      </c>
      <c r="AF101" s="72" t="str">
        <f t="shared" si="40"/>
        <v/>
      </c>
      <c r="AG101" s="72" t="str">
        <f t="shared" si="41"/>
        <v/>
      </c>
      <c r="AH101" s="72" t="str">
        <f t="shared" si="42"/>
        <v/>
      </c>
      <c r="AI101" s="72" t="str">
        <f t="shared" si="43"/>
        <v/>
      </c>
      <c r="AJ101" s="72" t="str">
        <f t="shared" si="44"/>
        <v/>
      </c>
      <c r="AK101" s="72" t="str">
        <f t="shared" si="45"/>
        <v/>
      </c>
      <c r="AL101" s="72" t="str">
        <f t="shared" si="46"/>
        <v/>
      </c>
      <c r="AM101" s="72" t="str">
        <f t="shared" si="47"/>
        <v/>
      </c>
      <c r="AN101" s="72" t="str">
        <f t="shared" si="48"/>
        <v/>
      </c>
      <c r="AO101" s="72" t="str">
        <f t="shared" si="49"/>
        <v/>
      </c>
      <c r="AP101" s="72" t="str">
        <f t="shared" si="50"/>
        <v/>
      </c>
      <c r="AR101" s="113">
        <f t="shared" si="51"/>
        <v>79</v>
      </c>
    </row>
    <row r="102" spans="1:52" ht="20.25" customHeight="1">
      <c r="A102" s="52">
        <v>80</v>
      </c>
      <c r="B102" s="124"/>
      <c r="C102" s="125"/>
      <c r="D102" s="124"/>
      <c r="E102" s="126"/>
      <c r="F102" s="124"/>
      <c r="G102" s="127"/>
      <c r="H102" s="128"/>
      <c r="I102" s="126"/>
      <c r="J102" s="126"/>
      <c r="K102" s="129"/>
      <c r="L102" s="130"/>
      <c r="M102" s="131"/>
      <c r="N102" s="126"/>
      <c r="O102" s="126"/>
      <c r="P102" s="126"/>
      <c r="Q102" s="132"/>
      <c r="R102" s="132"/>
      <c r="S102" s="130"/>
      <c r="T102" s="23"/>
      <c r="U102" s="23"/>
      <c r="V102" s="23"/>
      <c r="W102" s="23"/>
      <c r="Y102" s="69">
        <f t="shared" si="37"/>
        <v>0</v>
      </c>
      <c r="Z102" s="69">
        <f t="shared" si="3"/>
        <v>0</v>
      </c>
      <c r="AA102" s="69">
        <f t="shared" si="38"/>
        <v>0</v>
      </c>
      <c r="AB102" s="69">
        <f t="shared" si="4"/>
        <v>0</v>
      </c>
      <c r="AC102" s="72">
        <f t="shared" si="5"/>
        <v>0</v>
      </c>
      <c r="AD102" s="72">
        <f t="shared" si="6"/>
        <v>0</v>
      </c>
      <c r="AE102" s="72" t="str">
        <f t="shared" si="39"/>
        <v/>
      </c>
      <c r="AF102" s="72" t="str">
        <f t="shared" si="40"/>
        <v/>
      </c>
      <c r="AG102" s="72" t="str">
        <f t="shared" si="41"/>
        <v/>
      </c>
      <c r="AH102" s="72" t="str">
        <f t="shared" si="42"/>
        <v/>
      </c>
      <c r="AI102" s="72" t="str">
        <f t="shared" si="43"/>
        <v/>
      </c>
      <c r="AJ102" s="72" t="str">
        <f t="shared" si="44"/>
        <v/>
      </c>
      <c r="AK102" s="72" t="str">
        <f t="shared" si="45"/>
        <v/>
      </c>
      <c r="AL102" s="72" t="str">
        <f t="shared" si="46"/>
        <v/>
      </c>
      <c r="AM102" s="72" t="str">
        <f t="shared" si="47"/>
        <v/>
      </c>
      <c r="AN102" s="72" t="str">
        <f t="shared" si="48"/>
        <v/>
      </c>
      <c r="AO102" s="72" t="str">
        <f t="shared" si="49"/>
        <v/>
      </c>
      <c r="AP102" s="72" t="str">
        <f t="shared" si="50"/>
        <v/>
      </c>
      <c r="AR102" s="113">
        <f t="shared" si="51"/>
        <v>80</v>
      </c>
      <c r="AU102" s="69"/>
      <c r="AV102" s="74"/>
      <c r="AW102" s="74"/>
      <c r="AX102" s="74"/>
      <c r="AY102" s="74"/>
      <c r="AZ102" s="74"/>
    </row>
    <row r="103" spans="1:52" ht="20.25" customHeight="1">
      <c r="A103" s="52">
        <v>81</v>
      </c>
      <c r="B103" s="124"/>
      <c r="C103" s="125"/>
      <c r="D103" s="124"/>
      <c r="E103" s="126"/>
      <c r="F103" s="124"/>
      <c r="G103" s="127"/>
      <c r="H103" s="128"/>
      <c r="I103" s="126"/>
      <c r="J103" s="126"/>
      <c r="K103" s="129"/>
      <c r="L103" s="130"/>
      <c r="M103" s="131"/>
      <c r="N103" s="126"/>
      <c r="O103" s="126"/>
      <c r="P103" s="126"/>
      <c r="Q103" s="132"/>
      <c r="R103" s="132"/>
      <c r="S103" s="130"/>
      <c r="T103" s="23"/>
      <c r="U103" s="23"/>
      <c r="V103" s="23"/>
      <c r="W103" s="23"/>
      <c r="Y103" s="69">
        <f t="shared" si="37"/>
        <v>0</v>
      </c>
      <c r="Z103" s="69">
        <f t="shared" si="3"/>
        <v>0</v>
      </c>
      <c r="AA103" s="69">
        <f t="shared" si="38"/>
        <v>0</v>
      </c>
      <c r="AB103" s="69">
        <f t="shared" si="4"/>
        <v>0</v>
      </c>
      <c r="AC103" s="72">
        <f t="shared" si="5"/>
        <v>0</v>
      </c>
      <c r="AD103" s="72">
        <f t="shared" si="6"/>
        <v>0</v>
      </c>
      <c r="AE103" s="72" t="str">
        <f t="shared" si="39"/>
        <v/>
      </c>
      <c r="AF103" s="72" t="str">
        <f t="shared" si="40"/>
        <v/>
      </c>
      <c r="AG103" s="72" t="str">
        <f t="shared" si="41"/>
        <v/>
      </c>
      <c r="AH103" s="72" t="str">
        <f t="shared" si="42"/>
        <v/>
      </c>
      <c r="AI103" s="72" t="str">
        <f t="shared" si="43"/>
        <v/>
      </c>
      <c r="AJ103" s="72" t="str">
        <f t="shared" si="44"/>
        <v/>
      </c>
      <c r="AK103" s="72" t="str">
        <f t="shared" si="45"/>
        <v/>
      </c>
      <c r="AL103" s="72" t="str">
        <f t="shared" si="46"/>
        <v/>
      </c>
      <c r="AM103" s="72" t="str">
        <f t="shared" si="47"/>
        <v/>
      </c>
      <c r="AN103" s="72" t="str">
        <f t="shared" si="48"/>
        <v/>
      </c>
      <c r="AO103" s="72" t="str">
        <f t="shared" si="49"/>
        <v/>
      </c>
      <c r="AP103" s="72" t="str">
        <f t="shared" si="50"/>
        <v/>
      </c>
      <c r="AR103" s="113">
        <f t="shared" si="51"/>
        <v>81</v>
      </c>
      <c r="AU103" s="69"/>
      <c r="AV103" s="74"/>
      <c r="AW103" s="74"/>
      <c r="AX103" s="74"/>
      <c r="AY103" s="74"/>
      <c r="AZ103" s="74"/>
    </row>
    <row r="104" spans="1:52" ht="20.25" customHeight="1">
      <c r="A104" s="52">
        <v>82</v>
      </c>
      <c r="B104" s="124"/>
      <c r="C104" s="125"/>
      <c r="D104" s="124"/>
      <c r="E104" s="126"/>
      <c r="F104" s="124"/>
      <c r="G104" s="127"/>
      <c r="H104" s="128"/>
      <c r="I104" s="126"/>
      <c r="J104" s="126"/>
      <c r="K104" s="129"/>
      <c r="L104" s="130"/>
      <c r="M104" s="131"/>
      <c r="N104" s="126"/>
      <c r="O104" s="126"/>
      <c r="P104" s="126"/>
      <c r="Q104" s="132"/>
      <c r="R104" s="132"/>
      <c r="S104" s="130"/>
      <c r="T104" s="23"/>
      <c r="U104" s="23"/>
      <c r="V104" s="23"/>
      <c r="W104" s="23"/>
      <c r="Y104" s="69">
        <f t="shared" si="37"/>
        <v>0</v>
      </c>
      <c r="Z104" s="69">
        <f t="shared" si="3"/>
        <v>0</v>
      </c>
      <c r="AA104" s="69">
        <f t="shared" si="38"/>
        <v>0</v>
      </c>
      <c r="AB104" s="69">
        <f t="shared" si="4"/>
        <v>0</v>
      </c>
      <c r="AC104" s="72">
        <f t="shared" si="5"/>
        <v>0</v>
      </c>
      <c r="AD104" s="72">
        <f t="shared" si="6"/>
        <v>0</v>
      </c>
      <c r="AE104" s="72" t="str">
        <f t="shared" si="39"/>
        <v/>
      </c>
      <c r="AF104" s="72" t="str">
        <f t="shared" si="40"/>
        <v/>
      </c>
      <c r="AG104" s="72" t="str">
        <f t="shared" si="41"/>
        <v/>
      </c>
      <c r="AH104" s="72" t="str">
        <f t="shared" si="42"/>
        <v/>
      </c>
      <c r="AI104" s="72" t="str">
        <f t="shared" si="43"/>
        <v/>
      </c>
      <c r="AJ104" s="72" t="str">
        <f t="shared" si="44"/>
        <v/>
      </c>
      <c r="AK104" s="72" t="str">
        <f t="shared" si="45"/>
        <v/>
      </c>
      <c r="AL104" s="72" t="str">
        <f t="shared" si="46"/>
        <v/>
      </c>
      <c r="AM104" s="72" t="str">
        <f t="shared" si="47"/>
        <v/>
      </c>
      <c r="AN104" s="72" t="str">
        <f t="shared" si="48"/>
        <v/>
      </c>
      <c r="AO104" s="72" t="str">
        <f t="shared" si="49"/>
        <v/>
      </c>
      <c r="AP104" s="72" t="str">
        <f t="shared" si="50"/>
        <v/>
      </c>
      <c r="AR104" s="113">
        <f t="shared" si="51"/>
        <v>82</v>
      </c>
      <c r="AU104" s="69"/>
      <c r="AV104" s="74"/>
      <c r="AW104" s="74"/>
      <c r="AX104" s="74"/>
      <c r="AY104" s="74"/>
      <c r="AZ104" s="74"/>
    </row>
    <row r="105" spans="1:52" ht="20.25" customHeight="1">
      <c r="A105" s="52">
        <v>83</v>
      </c>
      <c r="B105" s="124"/>
      <c r="C105" s="125"/>
      <c r="D105" s="124"/>
      <c r="E105" s="126"/>
      <c r="F105" s="124"/>
      <c r="G105" s="127"/>
      <c r="H105" s="128"/>
      <c r="I105" s="126"/>
      <c r="J105" s="126"/>
      <c r="K105" s="129"/>
      <c r="L105" s="130"/>
      <c r="M105" s="131"/>
      <c r="N105" s="126"/>
      <c r="O105" s="126"/>
      <c r="P105" s="126"/>
      <c r="Q105" s="132"/>
      <c r="R105" s="132"/>
      <c r="S105" s="130"/>
      <c r="T105" s="23"/>
      <c r="U105" s="23"/>
      <c r="V105" s="23"/>
      <c r="W105" s="23"/>
      <c r="Y105" s="69">
        <f t="shared" si="37"/>
        <v>0</v>
      </c>
      <c r="Z105" s="69">
        <f t="shared" si="3"/>
        <v>0</v>
      </c>
      <c r="AA105" s="69">
        <f t="shared" si="38"/>
        <v>0</v>
      </c>
      <c r="AB105" s="69">
        <f t="shared" si="4"/>
        <v>0</v>
      </c>
      <c r="AC105" s="72">
        <f t="shared" si="5"/>
        <v>0</v>
      </c>
      <c r="AD105" s="72">
        <f t="shared" si="6"/>
        <v>0</v>
      </c>
      <c r="AE105" s="72" t="str">
        <f t="shared" si="39"/>
        <v/>
      </c>
      <c r="AF105" s="72" t="str">
        <f t="shared" si="40"/>
        <v/>
      </c>
      <c r="AG105" s="72" t="str">
        <f t="shared" si="41"/>
        <v/>
      </c>
      <c r="AH105" s="72" t="str">
        <f t="shared" si="42"/>
        <v/>
      </c>
      <c r="AI105" s="72" t="str">
        <f t="shared" si="43"/>
        <v/>
      </c>
      <c r="AJ105" s="72" t="str">
        <f t="shared" si="44"/>
        <v/>
      </c>
      <c r="AK105" s="72" t="str">
        <f t="shared" si="45"/>
        <v/>
      </c>
      <c r="AL105" s="72" t="str">
        <f t="shared" si="46"/>
        <v/>
      </c>
      <c r="AM105" s="72" t="str">
        <f t="shared" si="47"/>
        <v/>
      </c>
      <c r="AN105" s="72" t="str">
        <f t="shared" si="48"/>
        <v/>
      </c>
      <c r="AO105" s="72" t="str">
        <f t="shared" si="49"/>
        <v/>
      </c>
      <c r="AP105" s="72" t="str">
        <f t="shared" si="50"/>
        <v/>
      </c>
      <c r="AR105" s="113">
        <f t="shared" si="51"/>
        <v>83</v>
      </c>
      <c r="AU105" s="69"/>
      <c r="AV105" s="74"/>
      <c r="AW105" s="74"/>
      <c r="AX105" s="74"/>
      <c r="AY105" s="74"/>
      <c r="AZ105" s="74"/>
    </row>
    <row r="106" spans="1:52" ht="20.25" customHeight="1">
      <c r="A106" s="52">
        <v>84</v>
      </c>
      <c r="B106" s="124"/>
      <c r="C106" s="125"/>
      <c r="D106" s="124"/>
      <c r="E106" s="126"/>
      <c r="F106" s="124"/>
      <c r="G106" s="127"/>
      <c r="H106" s="128"/>
      <c r="I106" s="126"/>
      <c r="J106" s="126"/>
      <c r="K106" s="129"/>
      <c r="L106" s="130"/>
      <c r="M106" s="131"/>
      <c r="N106" s="126"/>
      <c r="O106" s="126"/>
      <c r="P106" s="126"/>
      <c r="Q106" s="132"/>
      <c r="R106" s="132"/>
      <c r="S106" s="130"/>
      <c r="T106" s="23"/>
      <c r="U106" s="23"/>
      <c r="V106" s="23"/>
      <c r="W106" s="23"/>
      <c r="Y106" s="69">
        <f t="shared" si="37"/>
        <v>0</v>
      </c>
      <c r="Z106" s="69">
        <f t="shared" si="3"/>
        <v>0</v>
      </c>
      <c r="AA106" s="69">
        <f t="shared" si="38"/>
        <v>0</v>
      </c>
      <c r="AB106" s="69">
        <f t="shared" si="4"/>
        <v>0</v>
      </c>
      <c r="AC106" s="72">
        <f t="shared" si="5"/>
        <v>0</v>
      </c>
      <c r="AD106" s="72">
        <f t="shared" si="6"/>
        <v>0</v>
      </c>
      <c r="AE106" s="72" t="str">
        <f t="shared" si="39"/>
        <v/>
      </c>
      <c r="AF106" s="72" t="str">
        <f t="shared" si="40"/>
        <v/>
      </c>
      <c r="AG106" s="72" t="str">
        <f t="shared" si="41"/>
        <v/>
      </c>
      <c r="AH106" s="72" t="str">
        <f t="shared" si="42"/>
        <v/>
      </c>
      <c r="AI106" s="72" t="str">
        <f t="shared" si="43"/>
        <v/>
      </c>
      <c r="AJ106" s="72" t="str">
        <f t="shared" si="44"/>
        <v/>
      </c>
      <c r="AK106" s="72" t="str">
        <f t="shared" si="45"/>
        <v/>
      </c>
      <c r="AL106" s="72" t="str">
        <f t="shared" si="46"/>
        <v/>
      </c>
      <c r="AM106" s="72" t="str">
        <f t="shared" si="47"/>
        <v/>
      </c>
      <c r="AN106" s="72" t="str">
        <f t="shared" si="48"/>
        <v/>
      </c>
      <c r="AO106" s="72" t="str">
        <f t="shared" si="49"/>
        <v/>
      </c>
      <c r="AP106" s="72" t="str">
        <f t="shared" si="50"/>
        <v/>
      </c>
      <c r="AR106" s="113">
        <f t="shared" si="51"/>
        <v>84</v>
      </c>
      <c r="AU106" s="69"/>
      <c r="AV106" s="74"/>
      <c r="AW106" s="74"/>
      <c r="AX106" s="74"/>
      <c r="AY106" s="74"/>
      <c r="AZ106" s="74"/>
    </row>
    <row r="107" spans="1:52" ht="20.25" customHeight="1">
      <c r="A107" s="52">
        <v>85</v>
      </c>
      <c r="B107" s="124"/>
      <c r="C107" s="125"/>
      <c r="D107" s="124"/>
      <c r="E107" s="126"/>
      <c r="F107" s="124"/>
      <c r="G107" s="127"/>
      <c r="H107" s="128"/>
      <c r="I107" s="126"/>
      <c r="J107" s="126"/>
      <c r="K107" s="129"/>
      <c r="L107" s="130"/>
      <c r="M107" s="131"/>
      <c r="N107" s="126"/>
      <c r="O107" s="126"/>
      <c r="P107" s="126"/>
      <c r="Q107" s="132"/>
      <c r="R107" s="132"/>
      <c r="S107" s="130"/>
      <c r="T107" s="23"/>
      <c r="U107" s="23"/>
      <c r="V107" s="23"/>
      <c r="W107" s="23"/>
      <c r="Y107" s="69">
        <f t="shared" si="37"/>
        <v>0</v>
      </c>
      <c r="Z107" s="69">
        <f t="shared" si="3"/>
        <v>0</v>
      </c>
      <c r="AA107" s="69">
        <f t="shared" si="38"/>
        <v>0</v>
      </c>
      <c r="AB107" s="69">
        <f t="shared" si="4"/>
        <v>0</v>
      </c>
      <c r="AC107" s="72">
        <f t="shared" si="5"/>
        <v>0</v>
      </c>
      <c r="AD107" s="72">
        <f t="shared" si="6"/>
        <v>0</v>
      </c>
      <c r="AE107" s="72" t="str">
        <f t="shared" si="39"/>
        <v/>
      </c>
      <c r="AF107" s="72" t="str">
        <f t="shared" si="40"/>
        <v/>
      </c>
      <c r="AG107" s="72" t="str">
        <f t="shared" si="41"/>
        <v/>
      </c>
      <c r="AH107" s="72" t="str">
        <f t="shared" si="42"/>
        <v/>
      </c>
      <c r="AI107" s="72" t="str">
        <f t="shared" si="43"/>
        <v/>
      </c>
      <c r="AJ107" s="72" t="str">
        <f t="shared" si="44"/>
        <v/>
      </c>
      <c r="AK107" s="72" t="str">
        <f t="shared" si="45"/>
        <v/>
      </c>
      <c r="AL107" s="72" t="str">
        <f t="shared" si="46"/>
        <v/>
      </c>
      <c r="AM107" s="72" t="str">
        <f t="shared" si="47"/>
        <v/>
      </c>
      <c r="AN107" s="72" t="str">
        <f t="shared" si="48"/>
        <v/>
      </c>
      <c r="AO107" s="72" t="str">
        <f t="shared" si="49"/>
        <v/>
      </c>
      <c r="AP107" s="72" t="str">
        <f t="shared" si="50"/>
        <v/>
      </c>
      <c r="AR107" s="113">
        <f t="shared" si="51"/>
        <v>85</v>
      </c>
      <c r="AU107" s="69"/>
      <c r="AV107" s="74"/>
      <c r="AW107" s="74"/>
      <c r="AX107" s="74"/>
      <c r="AY107" s="74"/>
      <c r="AZ107" s="74"/>
    </row>
    <row r="108" spans="1:52" ht="20.25" customHeight="1">
      <c r="A108" s="52">
        <v>86</v>
      </c>
      <c r="B108" s="124"/>
      <c r="C108" s="125"/>
      <c r="D108" s="124"/>
      <c r="E108" s="126"/>
      <c r="F108" s="124"/>
      <c r="G108" s="127"/>
      <c r="H108" s="128"/>
      <c r="I108" s="126"/>
      <c r="J108" s="126"/>
      <c r="K108" s="129"/>
      <c r="L108" s="130"/>
      <c r="M108" s="131"/>
      <c r="N108" s="126"/>
      <c r="O108" s="126"/>
      <c r="P108" s="126"/>
      <c r="Q108" s="132"/>
      <c r="R108" s="132"/>
      <c r="S108" s="130"/>
      <c r="T108" s="23"/>
      <c r="U108" s="23"/>
      <c r="V108" s="23"/>
      <c r="W108" s="23"/>
      <c r="Y108" s="69">
        <f t="shared" si="35"/>
        <v>0</v>
      </c>
      <c r="Z108" s="69">
        <f t="shared" si="3"/>
        <v>0</v>
      </c>
      <c r="AA108" s="69">
        <f t="shared" si="36"/>
        <v>0</v>
      </c>
      <c r="AB108" s="69">
        <f t="shared" si="4"/>
        <v>0</v>
      </c>
      <c r="AC108" s="72">
        <f t="shared" si="5"/>
        <v>0</v>
      </c>
      <c r="AD108" s="72">
        <f t="shared" si="6"/>
        <v>0</v>
      </c>
      <c r="AE108" s="72" t="str">
        <f t="shared" si="39"/>
        <v/>
      </c>
      <c r="AF108" s="72" t="str">
        <f t="shared" si="40"/>
        <v/>
      </c>
      <c r="AG108" s="72" t="str">
        <f t="shared" si="41"/>
        <v/>
      </c>
      <c r="AH108" s="72" t="str">
        <f t="shared" si="42"/>
        <v/>
      </c>
      <c r="AI108" s="72" t="str">
        <f t="shared" si="43"/>
        <v/>
      </c>
      <c r="AJ108" s="72" t="str">
        <f t="shared" si="44"/>
        <v/>
      </c>
      <c r="AK108" s="72" t="str">
        <f t="shared" si="45"/>
        <v/>
      </c>
      <c r="AL108" s="72" t="str">
        <f t="shared" si="46"/>
        <v/>
      </c>
      <c r="AM108" s="72" t="str">
        <f t="shared" si="47"/>
        <v/>
      </c>
      <c r="AN108" s="72" t="str">
        <f t="shared" si="48"/>
        <v/>
      </c>
      <c r="AO108" s="72" t="str">
        <f t="shared" si="49"/>
        <v/>
      </c>
      <c r="AP108" s="72" t="str">
        <f t="shared" si="50"/>
        <v/>
      </c>
      <c r="AR108" s="113">
        <f t="shared" si="51"/>
        <v>86</v>
      </c>
      <c r="AU108" s="69"/>
      <c r="AV108" s="74"/>
    </row>
    <row r="109" spans="1:52" ht="20.25" customHeight="1">
      <c r="A109" s="52">
        <v>87</v>
      </c>
      <c r="B109" s="124"/>
      <c r="C109" s="125"/>
      <c r="D109" s="124"/>
      <c r="E109" s="126"/>
      <c r="F109" s="124"/>
      <c r="G109" s="127"/>
      <c r="H109" s="128"/>
      <c r="I109" s="126"/>
      <c r="J109" s="126"/>
      <c r="K109" s="129"/>
      <c r="L109" s="130"/>
      <c r="M109" s="131"/>
      <c r="N109" s="126"/>
      <c r="O109" s="126"/>
      <c r="P109" s="126"/>
      <c r="Q109" s="132"/>
      <c r="R109" s="132"/>
      <c r="S109" s="130"/>
      <c r="T109" s="23"/>
      <c r="U109" s="23"/>
      <c r="V109" s="23"/>
      <c r="W109" s="23"/>
      <c r="Y109" s="69">
        <f t="shared" si="35"/>
        <v>0</v>
      </c>
      <c r="Z109" s="69">
        <f t="shared" si="3"/>
        <v>0</v>
      </c>
      <c r="AA109" s="69">
        <f t="shared" si="36"/>
        <v>0</v>
      </c>
      <c r="AB109" s="69">
        <f t="shared" si="4"/>
        <v>0</v>
      </c>
      <c r="AC109" s="72">
        <f t="shared" si="5"/>
        <v>0</v>
      </c>
      <c r="AD109" s="72">
        <f t="shared" si="6"/>
        <v>0</v>
      </c>
      <c r="AE109" s="72" t="str">
        <f t="shared" si="39"/>
        <v/>
      </c>
      <c r="AF109" s="72" t="str">
        <f t="shared" si="40"/>
        <v/>
      </c>
      <c r="AG109" s="72" t="str">
        <f t="shared" si="41"/>
        <v/>
      </c>
      <c r="AH109" s="72" t="str">
        <f t="shared" si="42"/>
        <v/>
      </c>
      <c r="AI109" s="72" t="str">
        <f t="shared" si="43"/>
        <v/>
      </c>
      <c r="AJ109" s="72" t="str">
        <f t="shared" si="44"/>
        <v/>
      </c>
      <c r="AK109" s="72" t="str">
        <f t="shared" si="45"/>
        <v/>
      </c>
      <c r="AL109" s="72" t="str">
        <f t="shared" si="46"/>
        <v/>
      </c>
      <c r="AM109" s="72" t="str">
        <f t="shared" si="47"/>
        <v/>
      </c>
      <c r="AN109" s="72" t="str">
        <f t="shared" si="48"/>
        <v/>
      </c>
      <c r="AO109" s="72" t="str">
        <f t="shared" si="49"/>
        <v/>
      </c>
      <c r="AP109" s="72" t="str">
        <f t="shared" si="50"/>
        <v/>
      </c>
      <c r="AR109" s="113">
        <f t="shared" si="51"/>
        <v>87</v>
      </c>
    </row>
    <row r="110" spans="1:52" ht="20.25" customHeight="1">
      <c r="A110" s="52">
        <v>88</v>
      </c>
      <c r="B110" s="124"/>
      <c r="C110" s="125"/>
      <c r="D110" s="124"/>
      <c r="E110" s="126"/>
      <c r="F110" s="124"/>
      <c r="G110" s="127"/>
      <c r="H110" s="128"/>
      <c r="I110" s="126"/>
      <c r="J110" s="126"/>
      <c r="K110" s="129"/>
      <c r="L110" s="130"/>
      <c r="M110" s="131"/>
      <c r="N110" s="126"/>
      <c r="O110" s="126"/>
      <c r="P110" s="126"/>
      <c r="Q110" s="132"/>
      <c r="R110" s="132"/>
      <c r="S110" s="130"/>
      <c r="T110" s="23"/>
      <c r="U110" s="23"/>
      <c r="V110" s="23"/>
      <c r="W110" s="23"/>
      <c r="Y110" s="69">
        <f t="shared" si="35"/>
        <v>0</v>
      </c>
      <c r="Z110" s="69">
        <f t="shared" si="3"/>
        <v>0</v>
      </c>
      <c r="AA110" s="69">
        <f t="shared" si="36"/>
        <v>0</v>
      </c>
      <c r="AB110" s="69">
        <f t="shared" si="4"/>
        <v>0</v>
      </c>
      <c r="AC110" s="72">
        <f t="shared" si="5"/>
        <v>0</v>
      </c>
      <c r="AD110" s="72">
        <f t="shared" si="6"/>
        <v>0</v>
      </c>
      <c r="AE110" s="72" t="str">
        <f t="shared" si="39"/>
        <v/>
      </c>
      <c r="AF110" s="72" t="str">
        <f t="shared" si="40"/>
        <v/>
      </c>
      <c r="AG110" s="72" t="str">
        <f t="shared" si="41"/>
        <v/>
      </c>
      <c r="AH110" s="72" t="str">
        <f t="shared" si="42"/>
        <v/>
      </c>
      <c r="AI110" s="72" t="str">
        <f t="shared" si="43"/>
        <v/>
      </c>
      <c r="AJ110" s="72" t="str">
        <f t="shared" si="44"/>
        <v/>
      </c>
      <c r="AK110" s="72" t="str">
        <f t="shared" si="45"/>
        <v/>
      </c>
      <c r="AL110" s="72" t="str">
        <f t="shared" si="46"/>
        <v/>
      </c>
      <c r="AM110" s="72" t="str">
        <f t="shared" si="47"/>
        <v/>
      </c>
      <c r="AN110" s="72" t="str">
        <f t="shared" si="48"/>
        <v/>
      </c>
      <c r="AO110" s="72" t="str">
        <f t="shared" si="49"/>
        <v/>
      </c>
      <c r="AP110" s="72" t="str">
        <f t="shared" si="50"/>
        <v/>
      </c>
      <c r="AR110" s="113">
        <f t="shared" si="51"/>
        <v>88</v>
      </c>
    </row>
    <row r="111" spans="1:52" ht="20.25" customHeight="1">
      <c r="A111" s="52">
        <v>89</v>
      </c>
      <c r="B111" s="124"/>
      <c r="C111" s="125"/>
      <c r="D111" s="124"/>
      <c r="E111" s="126"/>
      <c r="F111" s="124"/>
      <c r="G111" s="127"/>
      <c r="H111" s="128"/>
      <c r="I111" s="154"/>
      <c r="J111" s="126"/>
      <c r="K111" s="129"/>
      <c r="L111" s="130"/>
      <c r="M111" s="131"/>
      <c r="N111" s="126"/>
      <c r="O111" s="126"/>
      <c r="P111" s="126"/>
      <c r="Q111" s="132"/>
      <c r="R111" s="132"/>
      <c r="S111" s="130"/>
      <c r="T111" s="23"/>
      <c r="U111" s="23"/>
      <c r="V111" s="23"/>
      <c r="W111" s="23"/>
      <c r="Y111" s="69">
        <f t="shared" si="35"/>
        <v>0</v>
      </c>
      <c r="Z111" s="69">
        <f t="shared" si="3"/>
        <v>0</v>
      </c>
      <c r="AA111" s="69">
        <f t="shared" si="36"/>
        <v>0</v>
      </c>
      <c r="AB111" s="69">
        <f t="shared" si="4"/>
        <v>0</v>
      </c>
      <c r="AC111" s="72">
        <f t="shared" si="5"/>
        <v>0</v>
      </c>
      <c r="AD111" s="72">
        <f t="shared" si="6"/>
        <v>0</v>
      </c>
      <c r="AE111" s="72" t="str">
        <f t="shared" si="39"/>
        <v/>
      </c>
      <c r="AF111" s="72" t="str">
        <f t="shared" si="40"/>
        <v/>
      </c>
      <c r="AG111" s="72" t="str">
        <f t="shared" si="41"/>
        <v/>
      </c>
      <c r="AH111" s="72" t="str">
        <f t="shared" si="42"/>
        <v/>
      </c>
      <c r="AI111" s="72" t="str">
        <f t="shared" si="43"/>
        <v/>
      </c>
      <c r="AJ111" s="72" t="str">
        <f t="shared" si="44"/>
        <v/>
      </c>
      <c r="AK111" s="72" t="str">
        <f t="shared" si="45"/>
        <v/>
      </c>
      <c r="AL111" s="72" t="str">
        <f t="shared" si="46"/>
        <v/>
      </c>
      <c r="AM111" s="72" t="str">
        <f t="shared" si="47"/>
        <v/>
      </c>
      <c r="AN111" s="72" t="str">
        <f t="shared" si="48"/>
        <v/>
      </c>
      <c r="AO111" s="72" t="str">
        <f t="shared" si="49"/>
        <v/>
      </c>
      <c r="AP111" s="72" t="str">
        <f t="shared" si="50"/>
        <v/>
      </c>
      <c r="AR111" s="113">
        <f t="shared" si="51"/>
        <v>89</v>
      </c>
    </row>
    <row r="112" spans="1:52" ht="20.25" customHeight="1">
      <c r="A112" s="52">
        <v>90</v>
      </c>
      <c r="B112" s="124"/>
      <c r="C112" s="125"/>
      <c r="D112" s="124"/>
      <c r="E112" s="126"/>
      <c r="F112" s="124"/>
      <c r="G112" s="127"/>
      <c r="H112" s="128"/>
      <c r="I112" s="126"/>
      <c r="J112" s="126"/>
      <c r="K112" s="129"/>
      <c r="L112" s="130"/>
      <c r="M112" s="131"/>
      <c r="N112" s="126"/>
      <c r="O112" s="126"/>
      <c r="P112" s="126"/>
      <c r="Q112" s="132"/>
      <c r="R112" s="132"/>
      <c r="S112" s="130"/>
      <c r="T112" s="23"/>
      <c r="U112" s="23"/>
      <c r="V112" s="23"/>
      <c r="W112" s="23"/>
      <c r="Y112" s="69">
        <f t="shared" si="35"/>
        <v>0</v>
      </c>
      <c r="Z112" s="69">
        <f t="shared" si="3"/>
        <v>0</v>
      </c>
      <c r="AA112" s="69">
        <f t="shared" si="36"/>
        <v>0</v>
      </c>
      <c r="AB112" s="69">
        <f t="shared" si="4"/>
        <v>0</v>
      </c>
      <c r="AC112" s="72">
        <f t="shared" si="5"/>
        <v>0</v>
      </c>
      <c r="AD112" s="72">
        <f t="shared" si="6"/>
        <v>0</v>
      </c>
      <c r="AE112" s="72" t="str">
        <f t="shared" si="39"/>
        <v/>
      </c>
      <c r="AF112" s="72" t="str">
        <f t="shared" si="40"/>
        <v/>
      </c>
      <c r="AG112" s="72" t="str">
        <f t="shared" si="41"/>
        <v/>
      </c>
      <c r="AH112" s="72" t="str">
        <f t="shared" si="42"/>
        <v/>
      </c>
      <c r="AI112" s="72" t="str">
        <f t="shared" si="43"/>
        <v/>
      </c>
      <c r="AJ112" s="72" t="str">
        <f t="shared" si="44"/>
        <v/>
      </c>
      <c r="AK112" s="72" t="str">
        <f t="shared" si="45"/>
        <v/>
      </c>
      <c r="AL112" s="72" t="str">
        <f t="shared" si="46"/>
        <v/>
      </c>
      <c r="AM112" s="72" t="str">
        <f t="shared" si="47"/>
        <v/>
      </c>
      <c r="AN112" s="72" t="str">
        <f t="shared" si="48"/>
        <v/>
      </c>
      <c r="AO112" s="72" t="str">
        <f t="shared" si="49"/>
        <v/>
      </c>
      <c r="AP112" s="72" t="str">
        <f t="shared" si="50"/>
        <v/>
      </c>
      <c r="AR112" s="113">
        <f t="shared" si="51"/>
        <v>90</v>
      </c>
    </row>
    <row r="113" spans="1:44" ht="20.25" customHeight="1">
      <c r="A113" s="52">
        <v>91</v>
      </c>
      <c r="B113" s="124"/>
      <c r="C113" s="125"/>
      <c r="D113" s="124"/>
      <c r="E113" s="126"/>
      <c r="F113" s="124"/>
      <c r="G113" s="127"/>
      <c r="H113" s="128"/>
      <c r="I113" s="126"/>
      <c r="J113" s="126"/>
      <c r="K113" s="129"/>
      <c r="L113" s="130"/>
      <c r="M113" s="131"/>
      <c r="N113" s="126"/>
      <c r="O113" s="126"/>
      <c r="P113" s="126"/>
      <c r="Q113" s="132"/>
      <c r="R113" s="132"/>
      <c r="S113" s="130"/>
      <c r="T113" s="23"/>
      <c r="U113" s="23"/>
      <c r="V113" s="23"/>
      <c r="W113" s="23"/>
      <c r="Y113" s="69">
        <f t="shared" si="35"/>
        <v>0</v>
      </c>
      <c r="Z113" s="69">
        <f t="shared" si="3"/>
        <v>0</v>
      </c>
      <c r="AA113" s="69">
        <f t="shared" si="36"/>
        <v>0</v>
      </c>
      <c r="AB113" s="69">
        <f t="shared" si="4"/>
        <v>0</v>
      </c>
      <c r="AC113" s="72">
        <f t="shared" si="5"/>
        <v>0</v>
      </c>
      <c r="AD113" s="72">
        <f t="shared" si="6"/>
        <v>0</v>
      </c>
      <c r="AE113" s="72" t="str">
        <f t="shared" si="39"/>
        <v/>
      </c>
      <c r="AF113" s="72" t="str">
        <f t="shared" si="40"/>
        <v/>
      </c>
      <c r="AG113" s="72" t="str">
        <f t="shared" si="41"/>
        <v/>
      </c>
      <c r="AH113" s="72" t="str">
        <f t="shared" si="42"/>
        <v/>
      </c>
      <c r="AI113" s="72" t="str">
        <f t="shared" si="43"/>
        <v/>
      </c>
      <c r="AJ113" s="72" t="str">
        <f t="shared" si="44"/>
        <v/>
      </c>
      <c r="AK113" s="72" t="str">
        <f t="shared" si="45"/>
        <v/>
      </c>
      <c r="AL113" s="72" t="str">
        <f t="shared" si="46"/>
        <v/>
      </c>
      <c r="AM113" s="72" t="str">
        <f t="shared" si="47"/>
        <v/>
      </c>
      <c r="AN113" s="72" t="str">
        <f t="shared" si="48"/>
        <v/>
      </c>
      <c r="AO113" s="72" t="str">
        <f t="shared" si="49"/>
        <v/>
      </c>
      <c r="AP113" s="72" t="str">
        <f t="shared" si="50"/>
        <v/>
      </c>
      <c r="AR113" s="113">
        <f t="shared" si="51"/>
        <v>91</v>
      </c>
    </row>
    <row r="114" spans="1:44" ht="20.25" customHeight="1">
      <c r="A114" s="52">
        <v>92</v>
      </c>
      <c r="B114" s="124"/>
      <c r="C114" s="125"/>
      <c r="D114" s="124"/>
      <c r="E114" s="126"/>
      <c r="F114" s="124"/>
      <c r="G114" s="127"/>
      <c r="H114" s="128"/>
      <c r="I114" s="126"/>
      <c r="J114" s="126"/>
      <c r="K114" s="129"/>
      <c r="L114" s="130"/>
      <c r="M114" s="131"/>
      <c r="N114" s="126"/>
      <c r="O114" s="126"/>
      <c r="P114" s="126"/>
      <c r="Q114" s="132"/>
      <c r="R114" s="132"/>
      <c r="S114" s="130"/>
      <c r="T114" s="23"/>
      <c r="U114" s="23"/>
      <c r="V114" s="23"/>
      <c r="W114" s="23"/>
      <c r="Y114" s="69">
        <f t="shared" si="35"/>
        <v>0</v>
      </c>
      <c r="Z114" s="69">
        <f t="shared" si="3"/>
        <v>0</v>
      </c>
      <c r="AA114" s="69">
        <f t="shared" si="36"/>
        <v>0</v>
      </c>
      <c r="AB114" s="69">
        <f t="shared" si="4"/>
        <v>0</v>
      </c>
      <c r="AC114" s="72">
        <f t="shared" si="5"/>
        <v>0</v>
      </c>
      <c r="AD114" s="72">
        <f t="shared" si="6"/>
        <v>0</v>
      </c>
      <c r="AE114" s="72" t="str">
        <f t="shared" si="39"/>
        <v/>
      </c>
      <c r="AF114" s="72" t="str">
        <f t="shared" si="40"/>
        <v/>
      </c>
      <c r="AG114" s="72" t="str">
        <f t="shared" si="41"/>
        <v/>
      </c>
      <c r="AH114" s="72" t="str">
        <f t="shared" si="42"/>
        <v/>
      </c>
      <c r="AI114" s="72" t="str">
        <f t="shared" si="43"/>
        <v/>
      </c>
      <c r="AJ114" s="72" t="str">
        <f t="shared" si="44"/>
        <v/>
      </c>
      <c r="AK114" s="72" t="str">
        <f t="shared" si="45"/>
        <v/>
      </c>
      <c r="AL114" s="72" t="str">
        <f t="shared" si="46"/>
        <v/>
      </c>
      <c r="AM114" s="72" t="str">
        <f t="shared" si="47"/>
        <v/>
      </c>
      <c r="AN114" s="72" t="str">
        <f t="shared" si="48"/>
        <v/>
      </c>
      <c r="AO114" s="72" t="str">
        <f t="shared" si="49"/>
        <v/>
      </c>
      <c r="AP114" s="72" t="str">
        <f t="shared" si="50"/>
        <v/>
      </c>
      <c r="AR114" s="113">
        <f t="shared" si="51"/>
        <v>92</v>
      </c>
    </row>
    <row r="115" spans="1:44" ht="20.25" customHeight="1">
      <c r="A115" s="52">
        <v>93</v>
      </c>
      <c r="B115" s="124"/>
      <c r="C115" s="125"/>
      <c r="D115" s="124"/>
      <c r="E115" s="126"/>
      <c r="F115" s="124"/>
      <c r="G115" s="127"/>
      <c r="H115" s="128"/>
      <c r="I115" s="126"/>
      <c r="J115" s="126"/>
      <c r="K115" s="129"/>
      <c r="L115" s="130"/>
      <c r="M115" s="131"/>
      <c r="N115" s="126"/>
      <c r="O115" s="126"/>
      <c r="P115" s="126"/>
      <c r="Q115" s="132"/>
      <c r="R115" s="132"/>
      <c r="S115" s="130"/>
      <c r="T115" s="23"/>
      <c r="U115" s="23"/>
      <c r="V115" s="23"/>
      <c r="W115" s="23"/>
      <c r="Y115" s="69">
        <f t="shared" si="35"/>
        <v>0</v>
      </c>
      <c r="Z115" s="69">
        <f t="shared" si="3"/>
        <v>0</v>
      </c>
      <c r="AA115" s="69">
        <f t="shared" si="36"/>
        <v>0</v>
      </c>
      <c r="AB115" s="69">
        <f t="shared" si="4"/>
        <v>0</v>
      </c>
      <c r="AC115" s="72">
        <f t="shared" si="5"/>
        <v>0</v>
      </c>
      <c r="AD115" s="72">
        <f t="shared" si="6"/>
        <v>0</v>
      </c>
      <c r="AE115" s="72" t="str">
        <f t="shared" si="39"/>
        <v/>
      </c>
      <c r="AF115" s="72" t="str">
        <f t="shared" si="40"/>
        <v/>
      </c>
      <c r="AG115" s="72" t="str">
        <f t="shared" si="41"/>
        <v/>
      </c>
      <c r="AH115" s="72" t="str">
        <f t="shared" si="42"/>
        <v/>
      </c>
      <c r="AI115" s="72" t="str">
        <f t="shared" si="43"/>
        <v/>
      </c>
      <c r="AJ115" s="72" t="str">
        <f t="shared" si="44"/>
        <v/>
      </c>
      <c r="AK115" s="72" t="str">
        <f t="shared" si="45"/>
        <v/>
      </c>
      <c r="AL115" s="72" t="str">
        <f t="shared" si="46"/>
        <v/>
      </c>
      <c r="AM115" s="72" t="str">
        <f t="shared" si="47"/>
        <v/>
      </c>
      <c r="AN115" s="72" t="str">
        <f t="shared" si="48"/>
        <v/>
      </c>
      <c r="AO115" s="72" t="str">
        <f t="shared" si="49"/>
        <v/>
      </c>
      <c r="AP115" s="72" t="str">
        <f t="shared" si="50"/>
        <v/>
      </c>
      <c r="AR115" s="113">
        <f t="shared" si="51"/>
        <v>93</v>
      </c>
    </row>
    <row r="116" spans="1:44" ht="20.25" customHeight="1">
      <c r="A116" s="52">
        <v>94</v>
      </c>
      <c r="B116" s="124"/>
      <c r="C116" s="125"/>
      <c r="D116" s="124"/>
      <c r="E116" s="126"/>
      <c r="F116" s="124"/>
      <c r="G116" s="127"/>
      <c r="H116" s="128"/>
      <c r="I116" s="126"/>
      <c r="J116" s="126"/>
      <c r="K116" s="129"/>
      <c r="L116" s="130"/>
      <c r="M116" s="131"/>
      <c r="N116" s="126"/>
      <c r="O116" s="126"/>
      <c r="P116" s="126"/>
      <c r="Q116" s="132"/>
      <c r="R116" s="132"/>
      <c r="S116" s="130"/>
      <c r="T116" s="23"/>
      <c r="U116" s="23"/>
      <c r="V116" s="23"/>
      <c r="W116" s="23"/>
      <c r="Y116" s="69">
        <f t="shared" si="35"/>
        <v>0</v>
      </c>
      <c r="Z116" s="69">
        <f t="shared" si="3"/>
        <v>0</v>
      </c>
      <c r="AA116" s="69">
        <f t="shared" si="36"/>
        <v>0</v>
      </c>
      <c r="AB116" s="69">
        <f t="shared" si="4"/>
        <v>0</v>
      </c>
      <c r="AC116" s="72">
        <f t="shared" si="5"/>
        <v>0</v>
      </c>
      <c r="AD116" s="72">
        <f t="shared" si="6"/>
        <v>0</v>
      </c>
      <c r="AE116" s="72" t="str">
        <f t="shared" si="39"/>
        <v/>
      </c>
      <c r="AF116" s="72" t="str">
        <f t="shared" si="40"/>
        <v/>
      </c>
      <c r="AG116" s="72" t="str">
        <f t="shared" si="41"/>
        <v/>
      </c>
      <c r="AH116" s="72" t="str">
        <f t="shared" si="42"/>
        <v/>
      </c>
      <c r="AI116" s="72" t="str">
        <f t="shared" si="43"/>
        <v/>
      </c>
      <c r="AJ116" s="72" t="str">
        <f t="shared" si="44"/>
        <v/>
      </c>
      <c r="AK116" s="72" t="str">
        <f t="shared" si="45"/>
        <v/>
      </c>
      <c r="AL116" s="72" t="str">
        <f t="shared" si="46"/>
        <v/>
      </c>
      <c r="AM116" s="72" t="str">
        <f t="shared" si="47"/>
        <v/>
      </c>
      <c r="AN116" s="72" t="str">
        <f t="shared" si="48"/>
        <v/>
      </c>
      <c r="AO116" s="72" t="str">
        <f t="shared" si="49"/>
        <v/>
      </c>
      <c r="AP116" s="72" t="str">
        <f t="shared" si="50"/>
        <v/>
      </c>
      <c r="AR116" s="113">
        <f t="shared" si="51"/>
        <v>94</v>
      </c>
    </row>
    <row r="117" spans="1:44" ht="20.25" customHeight="1">
      <c r="A117" s="52">
        <v>95</v>
      </c>
      <c r="B117" s="124"/>
      <c r="C117" s="125"/>
      <c r="D117" s="124"/>
      <c r="E117" s="126"/>
      <c r="F117" s="124"/>
      <c r="G117" s="127"/>
      <c r="H117" s="128"/>
      <c r="I117" s="126"/>
      <c r="J117" s="126"/>
      <c r="K117" s="129"/>
      <c r="L117" s="130"/>
      <c r="M117" s="131"/>
      <c r="N117" s="126"/>
      <c r="O117" s="126"/>
      <c r="P117" s="126"/>
      <c r="Q117" s="132"/>
      <c r="R117" s="132"/>
      <c r="S117" s="130"/>
      <c r="T117" s="23"/>
      <c r="U117" s="23"/>
      <c r="V117" s="23"/>
      <c r="W117" s="23"/>
      <c r="Y117" s="69">
        <f t="shared" si="35"/>
        <v>0</v>
      </c>
      <c r="Z117" s="69">
        <f t="shared" si="3"/>
        <v>0</v>
      </c>
      <c r="AA117" s="69">
        <f t="shared" si="36"/>
        <v>0</v>
      </c>
      <c r="AB117" s="69">
        <f t="shared" si="4"/>
        <v>0</v>
      </c>
      <c r="AC117" s="72">
        <f t="shared" si="5"/>
        <v>0</v>
      </c>
      <c r="AD117" s="72">
        <f t="shared" si="6"/>
        <v>0</v>
      </c>
      <c r="AE117" s="72" t="str">
        <f t="shared" si="39"/>
        <v/>
      </c>
      <c r="AF117" s="72" t="str">
        <f t="shared" si="40"/>
        <v/>
      </c>
      <c r="AG117" s="72" t="str">
        <f t="shared" si="41"/>
        <v/>
      </c>
      <c r="AH117" s="72" t="str">
        <f t="shared" si="42"/>
        <v/>
      </c>
      <c r="AI117" s="72" t="str">
        <f t="shared" si="43"/>
        <v/>
      </c>
      <c r="AJ117" s="72" t="str">
        <f t="shared" si="44"/>
        <v/>
      </c>
      <c r="AK117" s="72" t="str">
        <f t="shared" si="45"/>
        <v/>
      </c>
      <c r="AL117" s="72" t="str">
        <f t="shared" si="46"/>
        <v/>
      </c>
      <c r="AM117" s="72" t="str">
        <f t="shared" si="47"/>
        <v/>
      </c>
      <c r="AN117" s="72" t="str">
        <f t="shared" si="48"/>
        <v/>
      </c>
      <c r="AO117" s="72" t="str">
        <f t="shared" si="49"/>
        <v/>
      </c>
      <c r="AP117" s="72" t="str">
        <f t="shared" si="50"/>
        <v/>
      </c>
      <c r="AR117" s="113">
        <f t="shared" si="51"/>
        <v>95</v>
      </c>
    </row>
    <row r="118" spans="1:44" ht="20.25" customHeight="1">
      <c r="A118" s="52">
        <v>96</v>
      </c>
      <c r="B118" s="124"/>
      <c r="C118" s="125"/>
      <c r="D118" s="124"/>
      <c r="E118" s="126"/>
      <c r="F118" s="124"/>
      <c r="G118" s="127"/>
      <c r="H118" s="128"/>
      <c r="I118" s="154"/>
      <c r="J118" s="126"/>
      <c r="K118" s="129"/>
      <c r="L118" s="130"/>
      <c r="M118" s="131"/>
      <c r="N118" s="126"/>
      <c r="O118" s="126"/>
      <c r="P118" s="126"/>
      <c r="Q118" s="132"/>
      <c r="R118" s="132"/>
      <c r="S118" s="130"/>
      <c r="T118" s="23"/>
      <c r="U118" s="23"/>
      <c r="V118" s="23"/>
      <c r="W118" s="23"/>
      <c r="Y118" s="69">
        <f t="shared" si="35"/>
        <v>0</v>
      </c>
      <c r="Z118" s="69">
        <f t="shared" si="3"/>
        <v>0</v>
      </c>
      <c r="AA118" s="69">
        <f t="shared" si="36"/>
        <v>0</v>
      </c>
      <c r="AB118" s="69">
        <f t="shared" si="4"/>
        <v>0</v>
      </c>
      <c r="AC118" s="72">
        <f t="shared" si="5"/>
        <v>0</v>
      </c>
      <c r="AD118" s="72">
        <f t="shared" si="6"/>
        <v>0</v>
      </c>
      <c r="AE118" s="72" t="str">
        <f t="shared" si="39"/>
        <v/>
      </c>
      <c r="AF118" s="72" t="str">
        <f t="shared" si="40"/>
        <v/>
      </c>
      <c r="AG118" s="72" t="str">
        <f t="shared" si="41"/>
        <v/>
      </c>
      <c r="AH118" s="72" t="str">
        <f t="shared" si="42"/>
        <v/>
      </c>
      <c r="AI118" s="72" t="str">
        <f t="shared" si="43"/>
        <v/>
      </c>
      <c r="AJ118" s="72" t="str">
        <f t="shared" si="44"/>
        <v/>
      </c>
      <c r="AK118" s="72" t="str">
        <f t="shared" si="45"/>
        <v/>
      </c>
      <c r="AL118" s="72" t="str">
        <f t="shared" si="46"/>
        <v/>
      </c>
      <c r="AM118" s="72" t="str">
        <f t="shared" si="47"/>
        <v/>
      </c>
      <c r="AN118" s="72" t="str">
        <f t="shared" si="48"/>
        <v/>
      </c>
      <c r="AO118" s="72" t="str">
        <f t="shared" si="49"/>
        <v/>
      </c>
      <c r="AP118" s="72" t="str">
        <f t="shared" si="50"/>
        <v/>
      </c>
      <c r="AR118" s="113">
        <f t="shared" si="51"/>
        <v>96</v>
      </c>
    </row>
    <row r="119" spans="1:44" ht="20.25" customHeight="1">
      <c r="A119" s="52">
        <v>97</v>
      </c>
      <c r="B119" s="124"/>
      <c r="C119" s="125"/>
      <c r="D119" s="124"/>
      <c r="E119" s="126"/>
      <c r="F119" s="124"/>
      <c r="G119" s="127"/>
      <c r="H119" s="128"/>
      <c r="I119" s="126"/>
      <c r="J119" s="126"/>
      <c r="K119" s="129"/>
      <c r="L119" s="130"/>
      <c r="M119" s="131"/>
      <c r="N119" s="126"/>
      <c r="O119" s="126"/>
      <c r="P119" s="126"/>
      <c r="Q119" s="132"/>
      <c r="R119" s="132"/>
      <c r="S119" s="130"/>
      <c r="T119" s="23"/>
      <c r="U119" s="23"/>
      <c r="V119" s="23"/>
      <c r="W119" s="23"/>
      <c r="Y119" s="69">
        <f t="shared" si="35"/>
        <v>0</v>
      </c>
      <c r="Z119" s="69">
        <f t="shared" si="3"/>
        <v>0</v>
      </c>
      <c r="AA119" s="69">
        <f t="shared" si="36"/>
        <v>0</v>
      </c>
      <c r="AB119" s="69">
        <f t="shared" si="4"/>
        <v>0</v>
      </c>
      <c r="AC119" s="72">
        <f t="shared" si="5"/>
        <v>0</v>
      </c>
      <c r="AD119" s="72">
        <f t="shared" si="6"/>
        <v>0</v>
      </c>
      <c r="AE119" s="72" t="str">
        <f t="shared" ref="AE119:AE150" si="52">IF(H119="","",VLOOKUP(H119+1000*$B119,IF($B119=1,$BA$5:$BA$24,$BB$5:$BB$24),1,0))</f>
        <v/>
      </c>
      <c r="AF119" s="72" t="str">
        <f t="shared" ref="AF119:AF150" si="53">IF(I119="","",VLOOKUP(I119+1000*$B119,IF($B119=1,$BA$5:$BA$24,$BB$5:$BB$24),1,0))</f>
        <v/>
      </c>
      <c r="AG119" s="72" t="str">
        <f t="shared" ref="AG119:AG150" si="54">IF(J119="","",VLOOKUP(J119+1000*$B119,IF($B119=1,$BA$5:$BA$24,$BB$5:$BB$24),1,0))</f>
        <v/>
      </c>
      <c r="AH119" s="72" t="str">
        <f t="shared" ref="AH119:AH150" si="55">IF(K119="","",VLOOKUP(K119+1000*$B119,IF($B119=1,$BA$5:$BA$24,$BB$5:$BB$24),1,0))</f>
        <v/>
      </c>
      <c r="AI119" s="72" t="str">
        <f t="shared" ref="AI119:AI150" si="56">IF(M119="","",VLOOKUP(H119,$AX$4:$AZ$35,2,0))</f>
        <v/>
      </c>
      <c r="AJ119" s="72" t="str">
        <f t="shared" ref="AJ119:AJ150" si="57">IF(M119="","",VLOOKUP(H119,$AX$4:$AZ$35,3,0))</f>
        <v/>
      </c>
      <c r="AK119" s="72" t="str">
        <f t="shared" ref="AK119:AK150" si="58">IF(N119="","",VLOOKUP(I119,$AX$4:$AZ$35,2,0))</f>
        <v/>
      </c>
      <c r="AL119" s="72" t="str">
        <f t="shared" ref="AL119:AL150" si="59">IF(N119="","",VLOOKUP(I119,$AX$4:$AZ$35,3,0))</f>
        <v/>
      </c>
      <c r="AM119" s="72" t="str">
        <f t="shared" ref="AM119:AM150" si="60">IF(O119="","",VLOOKUP(J119,$AX$4:$AZ$35,2,0))</f>
        <v/>
      </c>
      <c r="AN119" s="72" t="str">
        <f t="shared" ref="AN119:AN150" si="61">IF(O119="","",VLOOKUP(J119,$AX$4:$AZ$35,3,0))</f>
        <v/>
      </c>
      <c r="AO119" s="72" t="str">
        <f t="shared" ref="AO119:AO150" si="62">IF(P119="","",VLOOKUP(K119,$AX$4:$AZ$35,2,0))</f>
        <v/>
      </c>
      <c r="AP119" s="72" t="str">
        <f t="shared" ref="AP119:AP150" si="63">IF(P119="","",VLOOKUP(K119,$AX$4:$AZ$35,3,0))</f>
        <v/>
      </c>
      <c r="AR119" s="113">
        <f t="shared" ref="AR119:AR150" si="64">IF(ISERROR(SUM(AE119:AH119))=TRUE,"×",A119)</f>
        <v>97</v>
      </c>
    </row>
    <row r="120" spans="1:44" ht="20.25" customHeight="1">
      <c r="A120" s="52">
        <v>98</v>
      </c>
      <c r="B120" s="124"/>
      <c r="C120" s="125"/>
      <c r="D120" s="124"/>
      <c r="E120" s="126"/>
      <c r="F120" s="124"/>
      <c r="G120" s="127"/>
      <c r="H120" s="128"/>
      <c r="I120" s="154"/>
      <c r="J120" s="126"/>
      <c r="K120" s="129"/>
      <c r="L120" s="130"/>
      <c r="M120" s="131"/>
      <c r="N120" s="126"/>
      <c r="O120" s="126"/>
      <c r="P120" s="126"/>
      <c r="Q120" s="132"/>
      <c r="R120" s="132"/>
      <c r="S120" s="130"/>
      <c r="T120" s="23"/>
      <c r="U120" s="23"/>
      <c r="V120" s="23"/>
      <c r="W120" s="23"/>
      <c r="Y120" s="69">
        <f t="shared" si="35"/>
        <v>0</v>
      </c>
      <c r="Z120" s="69">
        <f t="shared" si="3"/>
        <v>0</v>
      </c>
      <c r="AA120" s="69">
        <f t="shared" si="36"/>
        <v>0</v>
      </c>
      <c r="AB120" s="69">
        <f t="shared" si="4"/>
        <v>0</v>
      </c>
      <c r="AC120" s="72">
        <f t="shared" si="5"/>
        <v>0</v>
      </c>
      <c r="AD120" s="72">
        <f t="shared" si="6"/>
        <v>0</v>
      </c>
      <c r="AE120" s="72" t="str">
        <f t="shared" si="52"/>
        <v/>
      </c>
      <c r="AF120" s="72" t="str">
        <f t="shared" si="53"/>
        <v/>
      </c>
      <c r="AG120" s="72" t="str">
        <f t="shared" si="54"/>
        <v/>
      </c>
      <c r="AH120" s="72" t="str">
        <f t="shared" si="55"/>
        <v/>
      </c>
      <c r="AI120" s="72" t="str">
        <f t="shared" si="56"/>
        <v/>
      </c>
      <c r="AJ120" s="72" t="str">
        <f t="shared" si="57"/>
        <v/>
      </c>
      <c r="AK120" s="72" t="str">
        <f t="shared" si="58"/>
        <v/>
      </c>
      <c r="AL120" s="72" t="str">
        <f t="shared" si="59"/>
        <v/>
      </c>
      <c r="AM120" s="72" t="str">
        <f t="shared" si="60"/>
        <v/>
      </c>
      <c r="AN120" s="72" t="str">
        <f t="shared" si="61"/>
        <v/>
      </c>
      <c r="AO120" s="72" t="str">
        <f t="shared" si="62"/>
        <v/>
      </c>
      <c r="AP120" s="72" t="str">
        <f t="shared" si="63"/>
        <v/>
      </c>
      <c r="AR120" s="113">
        <f t="shared" si="64"/>
        <v>98</v>
      </c>
    </row>
    <row r="121" spans="1:44" ht="20.25" customHeight="1">
      <c r="A121" s="52">
        <v>99</v>
      </c>
      <c r="B121" s="124"/>
      <c r="C121" s="125"/>
      <c r="D121" s="124"/>
      <c r="E121" s="126"/>
      <c r="F121" s="124"/>
      <c r="G121" s="127"/>
      <c r="H121" s="128"/>
      <c r="I121" s="126"/>
      <c r="J121" s="126"/>
      <c r="K121" s="129"/>
      <c r="L121" s="130"/>
      <c r="M121" s="131"/>
      <c r="N121" s="126"/>
      <c r="O121" s="126"/>
      <c r="P121" s="126"/>
      <c r="Q121" s="132"/>
      <c r="R121" s="132"/>
      <c r="S121" s="130"/>
      <c r="T121" s="23"/>
      <c r="U121" s="23"/>
      <c r="V121" s="23"/>
      <c r="W121" s="23"/>
      <c r="Y121" s="69">
        <f t="shared" si="35"/>
        <v>0</v>
      </c>
      <c r="Z121" s="69">
        <f t="shared" si="3"/>
        <v>0</v>
      </c>
      <c r="AA121" s="69">
        <f t="shared" si="36"/>
        <v>0</v>
      </c>
      <c r="AB121" s="69">
        <f t="shared" si="4"/>
        <v>0</v>
      </c>
      <c r="AC121" s="72">
        <f t="shared" si="5"/>
        <v>0</v>
      </c>
      <c r="AD121" s="72">
        <f t="shared" si="6"/>
        <v>0</v>
      </c>
      <c r="AE121" s="72" t="str">
        <f t="shared" si="52"/>
        <v/>
      </c>
      <c r="AF121" s="72" t="str">
        <f t="shared" si="53"/>
        <v/>
      </c>
      <c r="AG121" s="72" t="str">
        <f t="shared" si="54"/>
        <v/>
      </c>
      <c r="AH121" s="72" t="str">
        <f t="shared" si="55"/>
        <v/>
      </c>
      <c r="AI121" s="72" t="str">
        <f t="shared" si="56"/>
        <v/>
      </c>
      <c r="AJ121" s="72" t="str">
        <f t="shared" si="57"/>
        <v/>
      </c>
      <c r="AK121" s="72" t="str">
        <f t="shared" si="58"/>
        <v/>
      </c>
      <c r="AL121" s="72" t="str">
        <f t="shared" si="59"/>
        <v/>
      </c>
      <c r="AM121" s="72" t="str">
        <f t="shared" si="60"/>
        <v/>
      </c>
      <c r="AN121" s="72" t="str">
        <f t="shared" si="61"/>
        <v/>
      </c>
      <c r="AO121" s="72" t="str">
        <f t="shared" si="62"/>
        <v/>
      </c>
      <c r="AP121" s="72" t="str">
        <f t="shared" si="63"/>
        <v/>
      </c>
      <c r="AR121" s="113">
        <f t="shared" si="64"/>
        <v>99</v>
      </c>
    </row>
    <row r="122" spans="1:44" ht="20.25" customHeight="1">
      <c r="A122" s="52">
        <v>100</v>
      </c>
      <c r="B122" s="124"/>
      <c r="C122" s="125"/>
      <c r="D122" s="124"/>
      <c r="E122" s="126"/>
      <c r="F122" s="124"/>
      <c r="G122" s="127"/>
      <c r="H122" s="128"/>
      <c r="I122" s="126"/>
      <c r="J122" s="126"/>
      <c r="K122" s="129"/>
      <c r="L122" s="130"/>
      <c r="M122" s="131"/>
      <c r="N122" s="126"/>
      <c r="O122" s="126"/>
      <c r="P122" s="126"/>
      <c r="Q122" s="132"/>
      <c r="R122" s="132"/>
      <c r="S122" s="130"/>
      <c r="T122" s="23"/>
      <c r="U122" s="23"/>
      <c r="V122" s="23"/>
      <c r="W122" s="23"/>
      <c r="Y122" s="69">
        <f t="shared" si="35"/>
        <v>0</v>
      </c>
      <c r="Z122" s="69">
        <f t="shared" si="3"/>
        <v>0</v>
      </c>
      <c r="AA122" s="69">
        <f t="shared" si="36"/>
        <v>0</v>
      </c>
      <c r="AB122" s="69">
        <f t="shared" si="4"/>
        <v>0</v>
      </c>
      <c r="AC122" s="72">
        <f t="shared" si="5"/>
        <v>0</v>
      </c>
      <c r="AD122" s="72">
        <f t="shared" si="6"/>
        <v>0</v>
      </c>
      <c r="AE122" s="72" t="str">
        <f t="shared" si="52"/>
        <v/>
      </c>
      <c r="AF122" s="72" t="str">
        <f t="shared" si="53"/>
        <v/>
      </c>
      <c r="AG122" s="72" t="str">
        <f t="shared" si="54"/>
        <v/>
      </c>
      <c r="AH122" s="72" t="str">
        <f t="shared" si="55"/>
        <v/>
      </c>
      <c r="AI122" s="72" t="str">
        <f t="shared" si="56"/>
        <v/>
      </c>
      <c r="AJ122" s="72" t="str">
        <f t="shared" si="57"/>
        <v/>
      </c>
      <c r="AK122" s="72" t="str">
        <f t="shared" si="58"/>
        <v/>
      </c>
      <c r="AL122" s="72" t="str">
        <f t="shared" si="59"/>
        <v/>
      </c>
      <c r="AM122" s="72" t="str">
        <f t="shared" si="60"/>
        <v/>
      </c>
      <c r="AN122" s="72" t="str">
        <f t="shared" si="61"/>
        <v/>
      </c>
      <c r="AO122" s="72" t="str">
        <f t="shared" si="62"/>
        <v/>
      </c>
      <c r="AP122" s="72" t="str">
        <f t="shared" si="63"/>
        <v/>
      </c>
      <c r="AR122" s="113">
        <f t="shared" si="64"/>
        <v>100</v>
      </c>
    </row>
    <row r="123" spans="1:44" ht="20.25" customHeight="1">
      <c r="A123" s="52">
        <v>101</v>
      </c>
      <c r="B123" s="124"/>
      <c r="C123" s="125"/>
      <c r="D123" s="124"/>
      <c r="E123" s="126"/>
      <c r="F123" s="124"/>
      <c r="G123" s="127"/>
      <c r="H123" s="128"/>
      <c r="I123" s="126"/>
      <c r="J123" s="126"/>
      <c r="K123" s="129"/>
      <c r="L123" s="130"/>
      <c r="M123" s="131"/>
      <c r="N123" s="126"/>
      <c r="O123" s="126"/>
      <c r="P123" s="126"/>
      <c r="Q123" s="132"/>
      <c r="R123" s="132"/>
      <c r="S123" s="130"/>
      <c r="T123" s="23"/>
      <c r="U123" s="23"/>
      <c r="V123" s="23"/>
      <c r="W123" s="23"/>
      <c r="Y123" s="69">
        <f t="shared" si="35"/>
        <v>0</v>
      </c>
      <c r="Z123" s="69">
        <f t="shared" si="3"/>
        <v>0</v>
      </c>
      <c r="AA123" s="69">
        <f t="shared" si="36"/>
        <v>0</v>
      </c>
      <c r="AB123" s="69">
        <f t="shared" si="4"/>
        <v>0</v>
      </c>
      <c r="AC123" s="72">
        <f t="shared" si="5"/>
        <v>0</v>
      </c>
      <c r="AD123" s="72">
        <f t="shared" si="6"/>
        <v>0</v>
      </c>
      <c r="AE123" s="72" t="str">
        <f t="shared" si="52"/>
        <v/>
      </c>
      <c r="AF123" s="72" t="str">
        <f t="shared" si="53"/>
        <v/>
      </c>
      <c r="AG123" s="72" t="str">
        <f t="shared" si="54"/>
        <v/>
      </c>
      <c r="AH123" s="72" t="str">
        <f t="shared" si="55"/>
        <v/>
      </c>
      <c r="AI123" s="72" t="str">
        <f t="shared" si="56"/>
        <v/>
      </c>
      <c r="AJ123" s="72" t="str">
        <f t="shared" si="57"/>
        <v/>
      </c>
      <c r="AK123" s="72" t="str">
        <f t="shared" si="58"/>
        <v/>
      </c>
      <c r="AL123" s="72" t="str">
        <f t="shared" si="59"/>
        <v/>
      </c>
      <c r="AM123" s="72" t="str">
        <f t="shared" si="60"/>
        <v/>
      </c>
      <c r="AN123" s="72" t="str">
        <f t="shared" si="61"/>
        <v/>
      </c>
      <c r="AO123" s="72" t="str">
        <f t="shared" si="62"/>
        <v/>
      </c>
      <c r="AP123" s="72" t="str">
        <f t="shared" si="63"/>
        <v/>
      </c>
      <c r="AR123" s="113">
        <f t="shared" si="64"/>
        <v>101</v>
      </c>
    </row>
    <row r="124" spans="1:44" ht="20.25" customHeight="1">
      <c r="A124" s="52">
        <v>102</v>
      </c>
      <c r="B124" s="124"/>
      <c r="C124" s="125"/>
      <c r="D124" s="124"/>
      <c r="E124" s="126"/>
      <c r="F124" s="124"/>
      <c r="G124" s="127"/>
      <c r="H124" s="128"/>
      <c r="I124" s="126"/>
      <c r="J124" s="126"/>
      <c r="K124" s="129"/>
      <c r="L124" s="130"/>
      <c r="M124" s="131"/>
      <c r="N124" s="126"/>
      <c r="O124" s="126"/>
      <c r="P124" s="126"/>
      <c r="Q124" s="132"/>
      <c r="R124" s="132"/>
      <c r="S124" s="130"/>
      <c r="T124" s="23"/>
      <c r="U124" s="23"/>
      <c r="V124" s="23"/>
      <c r="W124" s="23"/>
      <c r="Y124" s="69">
        <f t="shared" si="35"/>
        <v>0</v>
      </c>
      <c r="Z124" s="69">
        <f t="shared" si="3"/>
        <v>0</v>
      </c>
      <c r="AA124" s="69">
        <f t="shared" si="36"/>
        <v>0</v>
      </c>
      <c r="AB124" s="69">
        <f t="shared" si="4"/>
        <v>0</v>
      </c>
      <c r="AC124" s="72">
        <f t="shared" si="5"/>
        <v>0</v>
      </c>
      <c r="AD124" s="72">
        <f t="shared" si="6"/>
        <v>0</v>
      </c>
      <c r="AE124" s="72" t="str">
        <f t="shared" si="52"/>
        <v/>
      </c>
      <c r="AF124" s="72" t="str">
        <f t="shared" si="53"/>
        <v/>
      </c>
      <c r="AG124" s="72" t="str">
        <f t="shared" si="54"/>
        <v/>
      </c>
      <c r="AH124" s="72" t="str">
        <f t="shared" si="55"/>
        <v/>
      </c>
      <c r="AI124" s="72" t="str">
        <f t="shared" si="56"/>
        <v/>
      </c>
      <c r="AJ124" s="72" t="str">
        <f t="shared" si="57"/>
        <v/>
      </c>
      <c r="AK124" s="72" t="str">
        <f t="shared" si="58"/>
        <v/>
      </c>
      <c r="AL124" s="72" t="str">
        <f t="shared" si="59"/>
        <v/>
      </c>
      <c r="AM124" s="72" t="str">
        <f t="shared" si="60"/>
        <v/>
      </c>
      <c r="AN124" s="72" t="str">
        <f t="shared" si="61"/>
        <v/>
      </c>
      <c r="AO124" s="72" t="str">
        <f t="shared" si="62"/>
        <v/>
      </c>
      <c r="AP124" s="72" t="str">
        <f t="shared" si="63"/>
        <v/>
      </c>
      <c r="AR124" s="113">
        <f t="shared" si="64"/>
        <v>102</v>
      </c>
    </row>
    <row r="125" spans="1:44" ht="20.25" customHeight="1">
      <c r="A125" s="52">
        <v>103</v>
      </c>
      <c r="B125" s="124"/>
      <c r="C125" s="125"/>
      <c r="D125" s="124"/>
      <c r="E125" s="126"/>
      <c r="F125" s="124"/>
      <c r="G125" s="127"/>
      <c r="H125" s="128"/>
      <c r="I125" s="154"/>
      <c r="J125" s="126"/>
      <c r="K125" s="129"/>
      <c r="L125" s="130"/>
      <c r="M125" s="131"/>
      <c r="N125" s="126"/>
      <c r="O125" s="126"/>
      <c r="P125" s="126"/>
      <c r="Q125" s="132"/>
      <c r="R125" s="132"/>
      <c r="S125" s="130"/>
      <c r="T125" s="23"/>
      <c r="U125" s="23"/>
      <c r="V125" s="23"/>
      <c r="W125" s="23"/>
      <c r="Y125" s="69">
        <f t="shared" si="35"/>
        <v>0</v>
      </c>
      <c r="Z125" s="69">
        <f t="shared" si="3"/>
        <v>0</v>
      </c>
      <c r="AA125" s="69">
        <f t="shared" si="36"/>
        <v>0</v>
      </c>
      <c r="AB125" s="69">
        <f t="shared" si="4"/>
        <v>0</v>
      </c>
      <c r="AC125" s="72">
        <f t="shared" si="5"/>
        <v>0</v>
      </c>
      <c r="AD125" s="72">
        <f t="shared" si="6"/>
        <v>0</v>
      </c>
      <c r="AE125" s="72" t="str">
        <f t="shared" si="52"/>
        <v/>
      </c>
      <c r="AF125" s="72" t="str">
        <f t="shared" si="53"/>
        <v/>
      </c>
      <c r="AG125" s="72" t="str">
        <f t="shared" si="54"/>
        <v/>
      </c>
      <c r="AH125" s="72" t="str">
        <f t="shared" si="55"/>
        <v/>
      </c>
      <c r="AI125" s="72" t="str">
        <f t="shared" si="56"/>
        <v/>
      </c>
      <c r="AJ125" s="72" t="str">
        <f t="shared" si="57"/>
        <v/>
      </c>
      <c r="AK125" s="72" t="str">
        <f t="shared" si="58"/>
        <v/>
      </c>
      <c r="AL125" s="72" t="str">
        <f t="shared" si="59"/>
        <v/>
      </c>
      <c r="AM125" s="72" t="str">
        <f t="shared" si="60"/>
        <v/>
      </c>
      <c r="AN125" s="72" t="str">
        <f t="shared" si="61"/>
        <v/>
      </c>
      <c r="AO125" s="72" t="str">
        <f t="shared" si="62"/>
        <v/>
      </c>
      <c r="AP125" s="72" t="str">
        <f t="shared" si="63"/>
        <v/>
      </c>
      <c r="AR125" s="113">
        <f t="shared" si="64"/>
        <v>103</v>
      </c>
    </row>
    <row r="126" spans="1:44" ht="20.25" customHeight="1">
      <c r="A126" s="52">
        <v>104</v>
      </c>
      <c r="B126" s="124"/>
      <c r="C126" s="125"/>
      <c r="D126" s="124"/>
      <c r="E126" s="126"/>
      <c r="F126" s="124"/>
      <c r="G126" s="127"/>
      <c r="H126" s="128"/>
      <c r="I126" s="126"/>
      <c r="J126" s="126"/>
      <c r="K126" s="129"/>
      <c r="L126" s="130"/>
      <c r="M126" s="131"/>
      <c r="N126" s="126"/>
      <c r="O126" s="126"/>
      <c r="P126" s="126"/>
      <c r="Q126" s="132"/>
      <c r="R126" s="132"/>
      <c r="S126" s="130"/>
      <c r="T126" s="23"/>
      <c r="U126" s="23"/>
      <c r="V126" s="23"/>
      <c r="W126" s="23"/>
      <c r="Y126" s="69">
        <f t="shared" si="35"/>
        <v>0</v>
      </c>
      <c r="Z126" s="69">
        <f t="shared" si="3"/>
        <v>0</v>
      </c>
      <c r="AA126" s="69">
        <f t="shared" si="36"/>
        <v>0</v>
      </c>
      <c r="AB126" s="69">
        <f t="shared" si="4"/>
        <v>0</v>
      </c>
      <c r="AC126" s="72">
        <f t="shared" si="5"/>
        <v>0</v>
      </c>
      <c r="AD126" s="72">
        <f t="shared" si="6"/>
        <v>0</v>
      </c>
      <c r="AE126" s="72" t="str">
        <f t="shared" si="52"/>
        <v/>
      </c>
      <c r="AF126" s="72" t="str">
        <f t="shared" si="53"/>
        <v/>
      </c>
      <c r="AG126" s="72" t="str">
        <f t="shared" si="54"/>
        <v/>
      </c>
      <c r="AH126" s="72" t="str">
        <f t="shared" si="55"/>
        <v/>
      </c>
      <c r="AI126" s="72" t="str">
        <f t="shared" si="56"/>
        <v/>
      </c>
      <c r="AJ126" s="72" t="str">
        <f t="shared" si="57"/>
        <v/>
      </c>
      <c r="AK126" s="72" t="str">
        <f t="shared" si="58"/>
        <v/>
      </c>
      <c r="AL126" s="72" t="str">
        <f t="shared" si="59"/>
        <v/>
      </c>
      <c r="AM126" s="72" t="str">
        <f t="shared" si="60"/>
        <v/>
      </c>
      <c r="AN126" s="72" t="str">
        <f t="shared" si="61"/>
        <v/>
      </c>
      <c r="AO126" s="72" t="str">
        <f t="shared" si="62"/>
        <v/>
      </c>
      <c r="AP126" s="72" t="str">
        <f t="shared" si="63"/>
        <v/>
      </c>
      <c r="AR126" s="113">
        <f t="shared" si="64"/>
        <v>104</v>
      </c>
    </row>
    <row r="127" spans="1:44" ht="20.25" customHeight="1">
      <c r="A127" s="52">
        <v>105</v>
      </c>
      <c r="B127" s="124"/>
      <c r="C127" s="125"/>
      <c r="D127" s="124"/>
      <c r="E127" s="126"/>
      <c r="F127" s="124"/>
      <c r="G127" s="127"/>
      <c r="H127" s="128"/>
      <c r="I127" s="126"/>
      <c r="J127" s="126"/>
      <c r="K127" s="129"/>
      <c r="L127" s="130"/>
      <c r="M127" s="131"/>
      <c r="N127" s="126"/>
      <c r="O127" s="126"/>
      <c r="P127" s="126"/>
      <c r="Q127" s="132"/>
      <c r="R127" s="132"/>
      <c r="S127" s="130"/>
      <c r="T127" s="23"/>
      <c r="U127" s="23"/>
      <c r="V127" s="23"/>
      <c r="W127" s="23"/>
      <c r="Y127" s="69">
        <f t="shared" si="35"/>
        <v>0</v>
      </c>
      <c r="Z127" s="69">
        <f t="shared" si="3"/>
        <v>0</v>
      </c>
      <c r="AA127" s="69">
        <f t="shared" si="36"/>
        <v>0</v>
      </c>
      <c r="AB127" s="69">
        <f t="shared" si="4"/>
        <v>0</v>
      </c>
      <c r="AC127" s="72">
        <f t="shared" si="5"/>
        <v>0</v>
      </c>
      <c r="AD127" s="72">
        <f t="shared" si="6"/>
        <v>0</v>
      </c>
      <c r="AE127" s="72" t="str">
        <f t="shared" si="52"/>
        <v/>
      </c>
      <c r="AF127" s="72" t="str">
        <f t="shared" si="53"/>
        <v/>
      </c>
      <c r="AG127" s="72" t="str">
        <f t="shared" si="54"/>
        <v/>
      </c>
      <c r="AH127" s="72" t="str">
        <f t="shared" si="55"/>
        <v/>
      </c>
      <c r="AI127" s="72" t="str">
        <f t="shared" si="56"/>
        <v/>
      </c>
      <c r="AJ127" s="72" t="str">
        <f t="shared" si="57"/>
        <v/>
      </c>
      <c r="AK127" s="72" t="str">
        <f t="shared" si="58"/>
        <v/>
      </c>
      <c r="AL127" s="72" t="str">
        <f t="shared" si="59"/>
        <v/>
      </c>
      <c r="AM127" s="72" t="str">
        <f t="shared" si="60"/>
        <v/>
      </c>
      <c r="AN127" s="72" t="str">
        <f t="shared" si="61"/>
        <v/>
      </c>
      <c r="AO127" s="72" t="str">
        <f t="shared" si="62"/>
        <v/>
      </c>
      <c r="AP127" s="72" t="str">
        <f t="shared" si="63"/>
        <v/>
      </c>
      <c r="AR127" s="113">
        <f t="shared" si="64"/>
        <v>105</v>
      </c>
    </row>
    <row r="128" spans="1:44" ht="20.25" customHeight="1">
      <c r="A128" s="52">
        <v>106</v>
      </c>
      <c r="B128" s="124"/>
      <c r="C128" s="125"/>
      <c r="D128" s="124"/>
      <c r="E128" s="126"/>
      <c r="F128" s="124"/>
      <c r="G128" s="127"/>
      <c r="H128" s="128"/>
      <c r="I128" s="126"/>
      <c r="J128" s="126"/>
      <c r="K128" s="129"/>
      <c r="L128" s="130"/>
      <c r="M128" s="131"/>
      <c r="N128" s="126"/>
      <c r="O128" s="126"/>
      <c r="P128" s="126"/>
      <c r="Q128" s="132"/>
      <c r="R128" s="132"/>
      <c r="S128" s="130"/>
      <c r="T128" s="23"/>
      <c r="U128" s="23"/>
      <c r="V128" s="23"/>
      <c r="W128" s="23"/>
      <c r="Y128" s="69">
        <f t="shared" si="35"/>
        <v>0</v>
      </c>
      <c r="Z128" s="69">
        <f t="shared" si="3"/>
        <v>0</v>
      </c>
      <c r="AA128" s="69">
        <f t="shared" si="36"/>
        <v>0</v>
      </c>
      <c r="AB128" s="69">
        <f t="shared" si="4"/>
        <v>0</v>
      </c>
      <c r="AC128" s="72">
        <f t="shared" si="5"/>
        <v>0</v>
      </c>
      <c r="AD128" s="72">
        <f t="shared" si="6"/>
        <v>0</v>
      </c>
      <c r="AE128" s="72" t="str">
        <f t="shared" si="52"/>
        <v/>
      </c>
      <c r="AF128" s="72" t="str">
        <f t="shared" si="53"/>
        <v/>
      </c>
      <c r="AG128" s="72" t="str">
        <f t="shared" si="54"/>
        <v/>
      </c>
      <c r="AH128" s="72" t="str">
        <f t="shared" si="55"/>
        <v/>
      </c>
      <c r="AI128" s="72" t="str">
        <f t="shared" si="56"/>
        <v/>
      </c>
      <c r="AJ128" s="72" t="str">
        <f t="shared" si="57"/>
        <v/>
      </c>
      <c r="AK128" s="72" t="str">
        <f t="shared" si="58"/>
        <v/>
      </c>
      <c r="AL128" s="72" t="str">
        <f t="shared" si="59"/>
        <v/>
      </c>
      <c r="AM128" s="72" t="str">
        <f t="shared" si="60"/>
        <v/>
      </c>
      <c r="AN128" s="72" t="str">
        <f t="shared" si="61"/>
        <v/>
      </c>
      <c r="AO128" s="72" t="str">
        <f t="shared" si="62"/>
        <v/>
      </c>
      <c r="AP128" s="72" t="str">
        <f t="shared" si="63"/>
        <v/>
      </c>
      <c r="AR128" s="113">
        <f t="shared" si="64"/>
        <v>106</v>
      </c>
    </row>
    <row r="129" spans="1:52" ht="20.25" customHeight="1">
      <c r="A129" s="52">
        <v>107</v>
      </c>
      <c r="B129" s="124"/>
      <c r="C129" s="125"/>
      <c r="D129" s="124"/>
      <c r="E129" s="126"/>
      <c r="F129" s="124"/>
      <c r="G129" s="127"/>
      <c r="H129" s="128"/>
      <c r="I129" s="126"/>
      <c r="J129" s="126"/>
      <c r="K129" s="129"/>
      <c r="L129" s="130"/>
      <c r="M129" s="131"/>
      <c r="N129" s="126"/>
      <c r="O129" s="126"/>
      <c r="P129" s="126"/>
      <c r="Q129" s="132"/>
      <c r="R129" s="132"/>
      <c r="S129" s="130"/>
      <c r="T129" s="23"/>
      <c r="U129" s="23"/>
      <c r="V129" s="23"/>
      <c r="W129" s="23"/>
      <c r="Y129" s="69">
        <f t="shared" si="18"/>
        <v>0</v>
      </c>
      <c r="Z129" s="69">
        <f t="shared" si="3"/>
        <v>0</v>
      </c>
      <c r="AA129" s="69">
        <f t="shared" si="19"/>
        <v>0</v>
      </c>
      <c r="AB129" s="69">
        <f t="shared" si="4"/>
        <v>0</v>
      </c>
      <c r="AC129" s="72">
        <f t="shared" si="5"/>
        <v>0</v>
      </c>
      <c r="AD129" s="72">
        <f t="shared" si="6"/>
        <v>0</v>
      </c>
      <c r="AE129" s="72" t="str">
        <f t="shared" si="52"/>
        <v/>
      </c>
      <c r="AF129" s="72" t="str">
        <f t="shared" si="53"/>
        <v/>
      </c>
      <c r="AG129" s="72" t="str">
        <f t="shared" si="54"/>
        <v/>
      </c>
      <c r="AH129" s="72" t="str">
        <f t="shared" si="55"/>
        <v/>
      </c>
      <c r="AI129" s="72" t="str">
        <f t="shared" si="56"/>
        <v/>
      </c>
      <c r="AJ129" s="72" t="str">
        <f t="shared" si="57"/>
        <v/>
      </c>
      <c r="AK129" s="72" t="str">
        <f t="shared" si="58"/>
        <v/>
      </c>
      <c r="AL129" s="72" t="str">
        <f t="shared" si="59"/>
        <v/>
      </c>
      <c r="AM129" s="72" t="str">
        <f t="shared" si="60"/>
        <v/>
      </c>
      <c r="AN129" s="72" t="str">
        <f t="shared" si="61"/>
        <v/>
      </c>
      <c r="AO129" s="72" t="str">
        <f t="shared" si="62"/>
        <v/>
      </c>
      <c r="AP129" s="72" t="str">
        <f t="shared" si="63"/>
        <v/>
      </c>
      <c r="AR129" s="113">
        <f t="shared" si="64"/>
        <v>107</v>
      </c>
      <c r="AU129" s="69"/>
      <c r="AV129" s="74"/>
      <c r="AW129" s="74"/>
      <c r="AX129" s="74"/>
      <c r="AY129" s="74"/>
      <c r="AZ129" s="74"/>
    </row>
    <row r="130" spans="1:52" ht="20.25" customHeight="1">
      <c r="A130" s="52">
        <v>108</v>
      </c>
      <c r="B130" s="124"/>
      <c r="C130" s="125"/>
      <c r="D130" s="124"/>
      <c r="E130" s="126"/>
      <c r="F130" s="124"/>
      <c r="G130" s="127"/>
      <c r="H130" s="128"/>
      <c r="I130" s="126"/>
      <c r="J130" s="126"/>
      <c r="K130" s="129"/>
      <c r="L130" s="130"/>
      <c r="M130" s="131"/>
      <c r="N130" s="126"/>
      <c r="O130" s="126"/>
      <c r="P130" s="126"/>
      <c r="Q130" s="132"/>
      <c r="R130" s="132"/>
      <c r="S130" s="130"/>
      <c r="T130" s="23"/>
      <c r="U130" s="23"/>
      <c r="V130" s="23"/>
      <c r="W130" s="23"/>
      <c r="Y130" s="69">
        <f t="shared" si="18"/>
        <v>0</v>
      </c>
      <c r="Z130" s="69">
        <f t="shared" si="3"/>
        <v>0</v>
      </c>
      <c r="AA130" s="69">
        <f t="shared" si="19"/>
        <v>0</v>
      </c>
      <c r="AB130" s="69">
        <f t="shared" si="4"/>
        <v>0</v>
      </c>
      <c r="AC130" s="72">
        <f t="shared" si="5"/>
        <v>0</v>
      </c>
      <c r="AD130" s="72">
        <f t="shared" si="6"/>
        <v>0</v>
      </c>
      <c r="AE130" s="72" t="str">
        <f t="shared" si="52"/>
        <v/>
      </c>
      <c r="AF130" s="72" t="str">
        <f t="shared" si="53"/>
        <v/>
      </c>
      <c r="AG130" s="72" t="str">
        <f t="shared" si="54"/>
        <v/>
      </c>
      <c r="AH130" s="72" t="str">
        <f t="shared" si="55"/>
        <v/>
      </c>
      <c r="AI130" s="72" t="str">
        <f t="shared" si="56"/>
        <v/>
      </c>
      <c r="AJ130" s="72" t="str">
        <f t="shared" si="57"/>
        <v/>
      </c>
      <c r="AK130" s="72" t="str">
        <f t="shared" si="58"/>
        <v/>
      </c>
      <c r="AL130" s="72" t="str">
        <f t="shared" si="59"/>
        <v/>
      </c>
      <c r="AM130" s="72" t="str">
        <f t="shared" si="60"/>
        <v/>
      </c>
      <c r="AN130" s="72" t="str">
        <f t="shared" si="61"/>
        <v/>
      </c>
      <c r="AO130" s="72" t="str">
        <f t="shared" si="62"/>
        <v/>
      </c>
      <c r="AP130" s="72" t="str">
        <f t="shared" si="63"/>
        <v/>
      </c>
      <c r="AR130" s="113">
        <f t="shared" si="64"/>
        <v>108</v>
      </c>
      <c r="AU130" s="69"/>
      <c r="AV130" s="74"/>
      <c r="AW130" s="74"/>
      <c r="AX130" s="74"/>
      <c r="AY130" s="74"/>
      <c r="AZ130" s="74"/>
    </row>
    <row r="131" spans="1:52" ht="20.25" customHeight="1">
      <c r="A131" s="52">
        <v>109</v>
      </c>
      <c r="B131" s="124"/>
      <c r="C131" s="125"/>
      <c r="D131" s="124"/>
      <c r="E131" s="126"/>
      <c r="F131" s="124"/>
      <c r="G131" s="127"/>
      <c r="H131" s="128"/>
      <c r="I131" s="126"/>
      <c r="J131" s="126"/>
      <c r="K131" s="129"/>
      <c r="L131" s="130"/>
      <c r="M131" s="131"/>
      <c r="N131" s="126"/>
      <c r="O131" s="126"/>
      <c r="P131" s="126"/>
      <c r="Q131" s="132"/>
      <c r="R131" s="132"/>
      <c r="S131" s="130"/>
      <c r="T131" s="23"/>
      <c r="U131" s="23"/>
      <c r="V131" s="23"/>
      <c r="W131" s="23"/>
      <c r="Y131" s="69">
        <f t="shared" si="18"/>
        <v>0</v>
      </c>
      <c r="Z131" s="69">
        <f t="shared" si="3"/>
        <v>0</v>
      </c>
      <c r="AA131" s="69">
        <f t="shared" si="19"/>
        <v>0</v>
      </c>
      <c r="AB131" s="69">
        <f t="shared" si="4"/>
        <v>0</v>
      </c>
      <c r="AC131" s="72">
        <f t="shared" si="5"/>
        <v>0</v>
      </c>
      <c r="AD131" s="72">
        <f t="shared" si="6"/>
        <v>0</v>
      </c>
      <c r="AE131" s="72" t="str">
        <f t="shared" si="52"/>
        <v/>
      </c>
      <c r="AF131" s="72" t="str">
        <f t="shared" si="53"/>
        <v/>
      </c>
      <c r="AG131" s="72" t="str">
        <f t="shared" si="54"/>
        <v/>
      </c>
      <c r="AH131" s="72" t="str">
        <f t="shared" si="55"/>
        <v/>
      </c>
      <c r="AI131" s="72" t="str">
        <f t="shared" si="56"/>
        <v/>
      </c>
      <c r="AJ131" s="72" t="str">
        <f t="shared" si="57"/>
        <v/>
      </c>
      <c r="AK131" s="72" t="str">
        <f t="shared" si="58"/>
        <v/>
      </c>
      <c r="AL131" s="72" t="str">
        <f t="shared" si="59"/>
        <v/>
      </c>
      <c r="AM131" s="72" t="str">
        <f t="shared" si="60"/>
        <v/>
      </c>
      <c r="AN131" s="72" t="str">
        <f t="shared" si="61"/>
        <v/>
      </c>
      <c r="AO131" s="72" t="str">
        <f t="shared" si="62"/>
        <v/>
      </c>
      <c r="AP131" s="72" t="str">
        <f t="shared" si="63"/>
        <v/>
      </c>
      <c r="AR131" s="113">
        <f t="shared" si="64"/>
        <v>109</v>
      </c>
      <c r="AU131" s="69"/>
      <c r="AV131" s="74"/>
      <c r="AW131" s="74"/>
      <c r="AX131" s="74"/>
      <c r="AY131" s="74"/>
      <c r="AZ131" s="74"/>
    </row>
    <row r="132" spans="1:52" ht="20.25" customHeight="1">
      <c r="A132" s="52">
        <v>110</v>
      </c>
      <c r="B132" s="124"/>
      <c r="C132" s="125"/>
      <c r="D132" s="124"/>
      <c r="E132" s="126"/>
      <c r="F132" s="124"/>
      <c r="G132" s="127"/>
      <c r="H132" s="128"/>
      <c r="I132" s="126"/>
      <c r="J132" s="126"/>
      <c r="K132" s="129"/>
      <c r="L132" s="130"/>
      <c r="M132" s="131"/>
      <c r="N132" s="126"/>
      <c r="O132" s="126"/>
      <c r="P132" s="126"/>
      <c r="Q132" s="132"/>
      <c r="R132" s="132"/>
      <c r="S132" s="130"/>
      <c r="T132" s="23"/>
      <c r="U132" s="23"/>
      <c r="V132" s="23"/>
      <c r="W132" s="23"/>
      <c r="Y132" s="69">
        <f t="shared" si="18"/>
        <v>0</v>
      </c>
      <c r="Z132" s="69">
        <f t="shared" si="3"/>
        <v>0</v>
      </c>
      <c r="AA132" s="69">
        <f t="shared" si="19"/>
        <v>0</v>
      </c>
      <c r="AB132" s="69">
        <f t="shared" si="4"/>
        <v>0</v>
      </c>
      <c r="AC132" s="72">
        <f t="shared" si="5"/>
        <v>0</v>
      </c>
      <c r="AD132" s="72">
        <f t="shared" si="6"/>
        <v>0</v>
      </c>
      <c r="AE132" s="72" t="str">
        <f t="shared" si="52"/>
        <v/>
      </c>
      <c r="AF132" s="72" t="str">
        <f t="shared" si="53"/>
        <v/>
      </c>
      <c r="AG132" s="72" t="str">
        <f t="shared" si="54"/>
        <v/>
      </c>
      <c r="AH132" s="72" t="str">
        <f t="shared" si="55"/>
        <v/>
      </c>
      <c r="AI132" s="72" t="str">
        <f t="shared" si="56"/>
        <v/>
      </c>
      <c r="AJ132" s="72" t="str">
        <f t="shared" si="57"/>
        <v/>
      </c>
      <c r="AK132" s="72" t="str">
        <f t="shared" si="58"/>
        <v/>
      </c>
      <c r="AL132" s="72" t="str">
        <f t="shared" si="59"/>
        <v/>
      </c>
      <c r="AM132" s="72" t="str">
        <f t="shared" si="60"/>
        <v/>
      </c>
      <c r="AN132" s="72" t="str">
        <f t="shared" si="61"/>
        <v/>
      </c>
      <c r="AO132" s="72" t="str">
        <f t="shared" si="62"/>
        <v/>
      </c>
      <c r="AP132" s="72" t="str">
        <f t="shared" si="63"/>
        <v/>
      </c>
      <c r="AR132" s="113">
        <f t="shared" si="64"/>
        <v>110</v>
      </c>
      <c r="AU132" s="69"/>
      <c r="AV132" s="74"/>
      <c r="AW132" s="74"/>
      <c r="AX132" s="74"/>
      <c r="AY132" s="74"/>
      <c r="AZ132" s="74"/>
    </row>
    <row r="133" spans="1:52" ht="20.25" customHeight="1">
      <c r="A133" s="52">
        <v>111</v>
      </c>
      <c r="B133" s="124"/>
      <c r="C133" s="125"/>
      <c r="D133" s="124"/>
      <c r="E133" s="126"/>
      <c r="F133" s="124"/>
      <c r="G133" s="127"/>
      <c r="H133" s="128"/>
      <c r="I133" s="126"/>
      <c r="J133" s="126"/>
      <c r="K133" s="129"/>
      <c r="L133" s="130"/>
      <c r="M133" s="131"/>
      <c r="N133" s="126"/>
      <c r="O133" s="126"/>
      <c r="P133" s="126"/>
      <c r="Q133" s="132"/>
      <c r="R133" s="132"/>
      <c r="S133" s="130"/>
      <c r="T133" s="23"/>
      <c r="U133" s="23"/>
      <c r="V133" s="23"/>
      <c r="W133" s="23"/>
      <c r="Y133" s="69">
        <f t="shared" si="18"/>
        <v>0</v>
      </c>
      <c r="Z133" s="69">
        <f t="shared" si="3"/>
        <v>0</v>
      </c>
      <c r="AA133" s="69">
        <f t="shared" si="19"/>
        <v>0</v>
      </c>
      <c r="AB133" s="69">
        <f t="shared" si="4"/>
        <v>0</v>
      </c>
      <c r="AC133" s="72">
        <f t="shared" si="5"/>
        <v>0</v>
      </c>
      <c r="AD133" s="72">
        <f t="shared" si="6"/>
        <v>0</v>
      </c>
      <c r="AE133" s="72" t="str">
        <f t="shared" si="52"/>
        <v/>
      </c>
      <c r="AF133" s="72" t="str">
        <f t="shared" si="53"/>
        <v/>
      </c>
      <c r="AG133" s="72" t="str">
        <f t="shared" si="54"/>
        <v/>
      </c>
      <c r="AH133" s="72" t="str">
        <f t="shared" si="55"/>
        <v/>
      </c>
      <c r="AI133" s="72" t="str">
        <f t="shared" si="56"/>
        <v/>
      </c>
      <c r="AJ133" s="72" t="str">
        <f t="shared" si="57"/>
        <v/>
      </c>
      <c r="AK133" s="72" t="str">
        <f t="shared" si="58"/>
        <v/>
      </c>
      <c r="AL133" s="72" t="str">
        <f t="shared" si="59"/>
        <v/>
      </c>
      <c r="AM133" s="72" t="str">
        <f t="shared" si="60"/>
        <v/>
      </c>
      <c r="AN133" s="72" t="str">
        <f t="shared" si="61"/>
        <v/>
      </c>
      <c r="AO133" s="72" t="str">
        <f t="shared" si="62"/>
        <v/>
      </c>
      <c r="AP133" s="72" t="str">
        <f t="shared" si="63"/>
        <v/>
      </c>
      <c r="AR133" s="113">
        <f t="shared" si="64"/>
        <v>111</v>
      </c>
      <c r="AU133" s="69"/>
      <c r="AV133" s="74"/>
      <c r="AW133" s="74"/>
      <c r="AX133" s="74"/>
      <c r="AY133" s="74"/>
      <c r="AZ133" s="74"/>
    </row>
    <row r="134" spans="1:52" ht="20.25" customHeight="1">
      <c r="A134" s="52">
        <v>112</v>
      </c>
      <c r="B134" s="124"/>
      <c r="C134" s="125"/>
      <c r="D134" s="124"/>
      <c r="E134" s="126"/>
      <c r="F134" s="124"/>
      <c r="G134" s="127"/>
      <c r="H134" s="128"/>
      <c r="I134" s="126"/>
      <c r="J134" s="126"/>
      <c r="K134" s="129"/>
      <c r="L134" s="130"/>
      <c r="M134" s="131"/>
      <c r="N134" s="126"/>
      <c r="O134" s="126"/>
      <c r="P134" s="126"/>
      <c r="Q134" s="132"/>
      <c r="R134" s="132"/>
      <c r="S134" s="130"/>
      <c r="T134" s="23"/>
      <c r="U134" s="23"/>
      <c r="V134" s="23"/>
      <c r="W134" s="23"/>
      <c r="Y134" s="69">
        <f t="shared" si="18"/>
        <v>0</v>
      </c>
      <c r="Z134" s="69">
        <f t="shared" si="3"/>
        <v>0</v>
      </c>
      <c r="AA134" s="69">
        <f t="shared" si="19"/>
        <v>0</v>
      </c>
      <c r="AB134" s="69">
        <f t="shared" si="4"/>
        <v>0</v>
      </c>
      <c r="AC134" s="72">
        <f t="shared" si="5"/>
        <v>0</v>
      </c>
      <c r="AD134" s="72">
        <f t="shared" si="6"/>
        <v>0</v>
      </c>
      <c r="AE134" s="72" t="str">
        <f t="shared" si="52"/>
        <v/>
      </c>
      <c r="AF134" s="72" t="str">
        <f t="shared" si="53"/>
        <v/>
      </c>
      <c r="AG134" s="72" t="str">
        <f t="shared" si="54"/>
        <v/>
      </c>
      <c r="AH134" s="72" t="str">
        <f t="shared" si="55"/>
        <v/>
      </c>
      <c r="AI134" s="72" t="str">
        <f t="shared" si="56"/>
        <v/>
      </c>
      <c r="AJ134" s="72" t="str">
        <f t="shared" si="57"/>
        <v/>
      </c>
      <c r="AK134" s="72" t="str">
        <f t="shared" si="58"/>
        <v/>
      </c>
      <c r="AL134" s="72" t="str">
        <f t="shared" si="59"/>
        <v/>
      </c>
      <c r="AM134" s="72" t="str">
        <f t="shared" si="60"/>
        <v/>
      </c>
      <c r="AN134" s="72" t="str">
        <f t="shared" si="61"/>
        <v/>
      </c>
      <c r="AO134" s="72" t="str">
        <f t="shared" si="62"/>
        <v/>
      </c>
      <c r="AP134" s="72" t="str">
        <f t="shared" si="63"/>
        <v/>
      </c>
      <c r="AR134" s="113">
        <f t="shared" si="64"/>
        <v>112</v>
      </c>
      <c r="AU134" s="69"/>
      <c r="AV134" s="74"/>
      <c r="AW134" s="74"/>
      <c r="AX134" s="74"/>
      <c r="AY134" s="74"/>
      <c r="AZ134" s="74"/>
    </row>
    <row r="135" spans="1:52" ht="20.25" customHeight="1">
      <c r="A135" s="52">
        <v>113</v>
      </c>
      <c r="B135" s="124"/>
      <c r="C135" s="125"/>
      <c r="D135" s="124"/>
      <c r="E135" s="126"/>
      <c r="F135" s="124"/>
      <c r="G135" s="127"/>
      <c r="H135" s="128"/>
      <c r="I135" s="126"/>
      <c r="J135" s="126"/>
      <c r="K135" s="129"/>
      <c r="L135" s="130"/>
      <c r="M135" s="131"/>
      <c r="N135" s="126"/>
      <c r="O135" s="126"/>
      <c r="P135" s="126"/>
      <c r="Q135" s="132"/>
      <c r="R135" s="132"/>
      <c r="S135" s="130"/>
      <c r="T135" s="23"/>
      <c r="U135" s="23"/>
      <c r="V135" s="23"/>
      <c r="W135" s="23"/>
      <c r="Y135" s="69">
        <f t="shared" si="18"/>
        <v>0</v>
      </c>
      <c r="Z135" s="69">
        <f t="shared" si="3"/>
        <v>0</v>
      </c>
      <c r="AA135" s="69">
        <f t="shared" si="19"/>
        <v>0</v>
      </c>
      <c r="AB135" s="69">
        <f t="shared" si="4"/>
        <v>0</v>
      </c>
      <c r="AC135" s="72">
        <f t="shared" si="5"/>
        <v>0</v>
      </c>
      <c r="AD135" s="72">
        <f t="shared" si="6"/>
        <v>0</v>
      </c>
      <c r="AE135" s="72" t="str">
        <f t="shared" si="52"/>
        <v/>
      </c>
      <c r="AF135" s="72" t="str">
        <f t="shared" si="53"/>
        <v/>
      </c>
      <c r="AG135" s="72" t="str">
        <f t="shared" si="54"/>
        <v/>
      </c>
      <c r="AH135" s="72" t="str">
        <f t="shared" si="55"/>
        <v/>
      </c>
      <c r="AI135" s="72" t="str">
        <f t="shared" si="56"/>
        <v/>
      </c>
      <c r="AJ135" s="72" t="str">
        <f t="shared" si="57"/>
        <v/>
      </c>
      <c r="AK135" s="72" t="str">
        <f t="shared" si="58"/>
        <v/>
      </c>
      <c r="AL135" s="72" t="str">
        <f t="shared" si="59"/>
        <v/>
      </c>
      <c r="AM135" s="72" t="str">
        <f t="shared" si="60"/>
        <v/>
      </c>
      <c r="AN135" s="72" t="str">
        <f t="shared" si="61"/>
        <v/>
      </c>
      <c r="AO135" s="72" t="str">
        <f t="shared" si="62"/>
        <v/>
      </c>
      <c r="AP135" s="72" t="str">
        <f t="shared" si="63"/>
        <v/>
      </c>
      <c r="AR135" s="113">
        <f t="shared" si="64"/>
        <v>113</v>
      </c>
      <c r="AU135" s="69"/>
      <c r="AV135" s="74"/>
    </row>
    <row r="136" spans="1:52" ht="20.25" customHeight="1">
      <c r="A136" s="52">
        <v>114</v>
      </c>
      <c r="B136" s="124"/>
      <c r="C136" s="125"/>
      <c r="D136" s="124"/>
      <c r="E136" s="126"/>
      <c r="F136" s="124"/>
      <c r="G136" s="127"/>
      <c r="H136" s="128"/>
      <c r="I136" s="126"/>
      <c r="J136" s="126"/>
      <c r="K136" s="129"/>
      <c r="L136" s="130"/>
      <c r="M136" s="131"/>
      <c r="N136" s="126"/>
      <c r="O136" s="126"/>
      <c r="P136" s="126"/>
      <c r="Q136" s="132"/>
      <c r="R136" s="132"/>
      <c r="S136" s="130"/>
      <c r="T136" s="23"/>
      <c r="U136" s="23"/>
      <c r="V136" s="23"/>
      <c r="W136" s="23"/>
      <c r="Y136" s="69">
        <f t="shared" si="18"/>
        <v>0</v>
      </c>
      <c r="Z136" s="69">
        <f t="shared" si="3"/>
        <v>0</v>
      </c>
      <c r="AA136" s="69">
        <f t="shared" si="19"/>
        <v>0</v>
      </c>
      <c r="AB136" s="69">
        <f t="shared" si="4"/>
        <v>0</v>
      </c>
      <c r="AC136" s="72">
        <f t="shared" si="5"/>
        <v>0</v>
      </c>
      <c r="AD136" s="72">
        <f t="shared" si="6"/>
        <v>0</v>
      </c>
      <c r="AE136" s="72" t="str">
        <f t="shared" si="52"/>
        <v/>
      </c>
      <c r="AF136" s="72" t="str">
        <f t="shared" si="53"/>
        <v/>
      </c>
      <c r="AG136" s="72" t="str">
        <f t="shared" si="54"/>
        <v/>
      </c>
      <c r="AH136" s="72" t="str">
        <f t="shared" si="55"/>
        <v/>
      </c>
      <c r="AI136" s="72" t="str">
        <f t="shared" si="56"/>
        <v/>
      </c>
      <c r="AJ136" s="72" t="str">
        <f t="shared" si="57"/>
        <v/>
      </c>
      <c r="AK136" s="72" t="str">
        <f t="shared" si="58"/>
        <v/>
      </c>
      <c r="AL136" s="72" t="str">
        <f t="shared" si="59"/>
        <v/>
      </c>
      <c r="AM136" s="72" t="str">
        <f t="shared" si="60"/>
        <v/>
      </c>
      <c r="AN136" s="72" t="str">
        <f t="shared" si="61"/>
        <v/>
      </c>
      <c r="AO136" s="72" t="str">
        <f t="shared" si="62"/>
        <v/>
      </c>
      <c r="AP136" s="72" t="str">
        <f t="shared" si="63"/>
        <v/>
      </c>
      <c r="AR136" s="113">
        <f t="shared" si="64"/>
        <v>114</v>
      </c>
      <c r="AU136" s="69"/>
      <c r="AV136" s="74"/>
    </row>
    <row r="137" spans="1:52" ht="20.25" customHeight="1">
      <c r="A137" s="52">
        <v>115</v>
      </c>
      <c r="B137" s="124"/>
      <c r="C137" s="125"/>
      <c r="D137" s="124"/>
      <c r="E137" s="126"/>
      <c r="F137" s="124"/>
      <c r="G137" s="127"/>
      <c r="H137" s="128"/>
      <c r="I137" s="126"/>
      <c r="J137" s="126"/>
      <c r="K137" s="129"/>
      <c r="L137" s="130"/>
      <c r="M137" s="131"/>
      <c r="N137" s="126"/>
      <c r="O137" s="126"/>
      <c r="P137" s="126"/>
      <c r="Q137" s="132"/>
      <c r="R137" s="132"/>
      <c r="S137" s="130"/>
      <c r="T137" s="23"/>
      <c r="U137" s="23"/>
      <c r="V137" s="23"/>
      <c r="W137" s="23"/>
      <c r="Y137" s="69">
        <f t="shared" si="18"/>
        <v>0</v>
      </c>
      <c r="Z137" s="69">
        <f t="shared" si="3"/>
        <v>0</v>
      </c>
      <c r="AA137" s="69">
        <f t="shared" si="19"/>
        <v>0</v>
      </c>
      <c r="AB137" s="69">
        <f t="shared" si="4"/>
        <v>0</v>
      </c>
      <c r="AC137" s="72">
        <f t="shared" si="5"/>
        <v>0</v>
      </c>
      <c r="AD137" s="72">
        <f t="shared" si="6"/>
        <v>0</v>
      </c>
      <c r="AE137" s="72" t="str">
        <f t="shared" si="52"/>
        <v/>
      </c>
      <c r="AF137" s="72" t="str">
        <f t="shared" si="53"/>
        <v/>
      </c>
      <c r="AG137" s="72" t="str">
        <f t="shared" si="54"/>
        <v/>
      </c>
      <c r="AH137" s="72" t="str">
        <f t="shared" si="55"/>
        <v/>
      </c>
      <c r="AI137" s="72" t="str">
        <f t="shared" si="56"/>
        <v/>
      </c>
      <c r="AJ137" s="72" t="str">
        <f t="shared" si="57"/>
        <v/>
      </c>
      <c r="AK137" s="72" t="str">
        <f t="shared" si="58"/>
        <v/>
      </c>
      <c r="AL137" s="72" t="str">
        <f t="shared" si="59"/>
        <v/>
      </c>
      <c r="AM137" s="72" t="str">
        <f t="shared" si="60"/>
        <v/>
      </c>
      <c r="AN137" s="72" t="str">
        <f t="shared" si="61"/>
        <v/>
      </c>
      <c r="AO137" s="72" t="str">
        <f t="shared" si="62"/>
        <v/>
      </c>
      <c r="AP137" s="72" t="str">
        <f t="shared" si="63"/>
        <v/>
      </c>
      <c r="AR137" s="113">
        <f t="shared" si="64"/>
        <v>115</v>
      </c>
    </row>
    <row r="138" spans="1:52" ht="20.25" customHeight="1">
      <c r="A138" s="52">
        <v>116</v>
      </c>
      <c r="B138" s="124"/>
      <c r="C138" s="125"/>
      <c r="D138" s="124"/>
      <c r="E138" s="126"/>
      <c r="F138" s="124"/>
      <c r="G138" s="127"/>
      <c r="H138" s="128"/>
      <c r="I138" s="126"/>
      <c r="J138" s="126"/>
      <c r="K138" s="129"/>
      <c r="L138" s="130"/>
      <c r="M138" s="131"/>
      <c r="N138" s="126"/>
      <c r="O138" s="126"/>
      <c r="P138" s="126"/>
      <c r="Q138" s="132"/>
      <c r="R138" s="132"/>
      <c r="S138" s="130"/>
      <c r="T138" s="23"/>
      <c r="U138" s="23"/>
      <c r="V138" s="23"/>
      <c r="W138" s="23"/>
      <c r="Y138" s="69">
        <f t="shared" si="18"/>
        <v>0</v>
      </c>
      <c r="Z138" s="69">
        <f t="shared" si="3"/>
        <v>0</v>
      </c>
      <c r="AA138" s="69">
        <f t="shared" si="19"/>
        <v>0</v>
      </c>
      <c r="AB138" s="69">
        <f t="shared" si="4"/>
        <v>0</v>
      </c>
      <c r="AC138" s="72">
        <f t="shared" si="5"/>
        <v>0</v>
      </c>
      <c r="AD138" s="72">
        <f t="shared" si="6"/>
        <v>0</v>
      </c>
      <c r="AE138" s="72" t="str">
        <f t="shared" si="52"/>
        <v/>
      </c>
      <c r="AF138" s="72" t="str">
        <f t="shared" si="53"/>
        <v/>
      </c>
      <c r="AG138" s="72" t="str">
        <f t="shared" si="54"/>
        <v/>
      </c>
      <c r="AH138" s="72" t="str">
        <f t="shared" si="55"/>
        <v/>
      </c>
      <c r="AI138" s="72" t="str">
        <f t="shared" si="56"/>
        <v/>
      </c>
      <c r="AJ138" s="72" t="str">
        <f t="shared" si="57"/>
        <v/>
      </c>
      <c r="AK138" s="72" t="str">
        <f t="shared" si="58"/>
        <v/>
      </c>
      <c r="AL138" s="72" t="str">
        <f t="shared" si="59"/>
        <v/>
      </c>
      <c r="AM138" s="72" t="str">
        <f t="shared" si="60"/>
        <v/>
      </c>
      <c r="AN138" s="72" t="str">
        <f t="shared" si="61"/>
        <v/>
      </c>
      <c r="AO138" s="72" t="str">
        <f t="shared" si="62"/>
        <v/>
      </c>
      <c r="AP138" s="72" t="str">
        <f t="shared" si="63"/>
        <v/>
      </c>
      <c r="AR138" s="113">
        <f t="shared" si="64"/>
        <v>116</v>
      </c>
    </row>
    <row r="139" spans="1:52" ht="20.25" customHeight="1">
      <c r="A139" s="52">
        <v>117</v>
      </c>
      <c r="B139" s="124"/>
      <c r="C139" s="125"/>
      <c r="D139" s="124"/>
      <c r="E139" s="126"/>
      <c r="F139" s="124"/>
      <c r="G139" s="127"/>
      <c r="H139" s="128"/>
      <c r="I139" s="126"/>
      <c r="J139" s="126"/>
      <c r="K139" s="129"/>
      <c r="L139" s="130"/>
      <c r="M139" s="131"/>
      <c r="N139" s="126"/>
      <c r="O139" s="126"/>
      <c r="P139" s="126"/>
      <c r="Q139" s="132"/>
      <c r="R139" s="132"/>
      <c r="S139" s="130"/>
      <c r="T139" s="23"/>
      <c r="U139" s="23"/>
      <c r="V139" s="23"/>
      <c r="W139" s="23"/>
      <c r="Y139" s="69">
        <f t="shared" si="18"/>
        <v>0</v>
      </c>
      <c r="Z139" s="69">
        <f t="shared" si="3"/>
        <v>0</v>
      </c>
      <c r="AA139" s="69">
        <f t="shared" si="19"/>
        <v>0</v>
      </c>
      <c r="AB139" s="69">
        <f t="shared" si="4"/>
        <v>0</v>
      </c>
      <c r="AC139" s="72">
        <f t="shared" si="5"/>
        <v>0</v>
      </c>
      <c r="AD139" s="72">
        <f t="shared" si="6"/>
        <v>0</v>
      </c>
      <c r="AE139" s="72" t="str">
        <f t="shared" si="52"/>
        <v/>
      </c>
      <c r="AF139" s="72" t="str">
        <f t="shared" si="53"/>
        <v/>
      </c>
      <c r="AG139" s="72" t="str">
        <f t="shared" si="54"/>
        <v/>
      </c>
      <c r="AH139" s="72" t="str">
        <f t="shared" si="55"/>
        <v/>
      </c>
      <c r="AI139" s="72" t="str">
        <f t="shared" si="56"/>
        <v/>
      </c>
      <c r="AJ139" s="72" t="str">
        <f t="shared" si="57"/>
        <v/>
      </c>
      <c r="AK139" s="72" t="str">
        <f t="shared" si="58"/>
        <v/>
      </c>
      <c r="AL139" s="72" t="str">
        <f t="shared" si="59"/>
        <v/>
      </c>
      <c r="AM139" s="72" t="str">
        <f t="shared" si="60"/>
        <v/>
      </c>
      <c r="AN139" s="72" t="str">
        <f t="shared" si="61"/>
        <v/>
      </c>
      <c r="AO139" s="72" t="str">
        <f t="shared" si="62"/>
        <v/>
      </c>
      <c r="AP139" s="72" t="str">
        <f t="shared" si="63"/>
        <v/>
      </c>
      <c r="AR139" s="113">
        <f t="shared" si="64"/>
        <v>117</v>
      </c>
    </row>
    <row r="140" spans="1:52" ht="20.25" customHeight="1">
      <c r="A140" s="52">
        <v>118</v>
      </c>
      <c r="B140" s="124"/>
      <c r="C140" s="125"/>
      <c r="D140" s="124"/>
      <c r="E140" s="126"/>
      <c r="F140" s="124"/>
      <c r="G140" s="127"/>
      <c r="H140" s="128"/>
      <c r="I140" s="126"/>
      <c r="J140" s="126"/>
      <c r="K140" s="129"/>
      <c r="L140" s="130"/>
      <c r="M140" s="131"/>
      <c r="N140" s="126"/>
      <c r="O140" s="126"/>
      <c r="P140" s="126"/>
      <c r="Q140" s="132"/>
      <c r="R140" s="132"/>
      <c r="S140" s="130"/>
      <c r="T140" s="23"/>
      <c r="U140" s="23"/>
      <c r="V140" s="23"/>
      <c r="W140" s="23"/>
      <c r="Y140" s="69">
        <f t="shared" si="18"/>
        <v>0</v>
      </c>
      <c r="Z140" s="69">
        <f t="shared" si="3"/>
        <v>0</v>
      </c>
      <c r="AA140" s="69">
        <f t="shared" si="19"/>
        <v>0</v>
      </c>
      <c r="AB140" s="69">
        <f t="shared" si="4"/>
        <v>0</v>
      </c>
      <c r="AC140" s="72">
        <f t="shared" si="5"/>
        <v>0</v>
      </c>
      <c r="AD140" s="72">
        <f t="shared" si="6"/>
        <v>0</v>
      </c>
      <c r="AE140" s="72" t="str">
        <f t="shared" si="52"/>
        <v/>
      </c>
      <c r="AF140" s="72" t="str">
        <f t="shared" si="53"/>
        <v/>
      </c>
      <c r="AG140" s="72" t="str">
        <f t="shared" si="54"/>
        <v/>
      </c>
      <c r="AH140" s="72" t="str">
        <f t="shared" si="55"/>
        <v/>
      </c>
      <c r="AI140" s="72" t="str">
        <f t="shared" si="56"/>
        <v/>
      </c>
      <c r="AJ140" s="72" t="str">
        <f t="shared" si="57"/>
        <v/>
      </c>
      <c r="AK140" s="72" t="str">
        <f t="shared" si="58"/>
        <v/>
      </c>
      <c r="AL140" s="72" t="str">
        <f t="shared" si="59"/>
        <v/>
      </c>
      <c r="AM140" s="72" t="str">
        <f t="shared" si="60"/>
        <v/>
      </c>
      <c r="AN140" s="72" t="str">
        <f t="shared" si="61"/>
        <v/>
      </c>
      <c r="AO140" s="72" t="str">
        <f t="shared" si="62"/>
        <v/>
      </c>
      <c r="AP140" s="72" t="str">
        <f t="shared" si="63"/>
        <v/>
      </c>
      <c r="AR140" s="113">
        <f t="shared" si="64"/>
        <v>118</v>
      </c>
    </row>
    <row r="141" spans="1:52" ht="20.25" customHeight="1">
      <c r="A141" s="52">
        <v>119</v>
      </c>
      <c r="B141" s="124"/>
      <c r="C141" s="125"/>
      <c r="D141" s="124"/>
      <c r="E141" s="126"/>
      <c r="F141" s="124"/>
      <c r="G141" s="127"/>
      <c r="H141" s="128"/>
      <c r="I141" s="126"/>
      <c r="J141" s="126"/>
      <c r="K141" s="129"/>
      <c r="L141" s="130"/>
      <c r="M141" s="131"/>
      <c r="N141" s="126"/>
      <c r="O141" s="126"/>
      <c r="P141" s="126"/>
      <c r="Q141" s="132"/>
      <c r="R141" s="132"/>
      <c r="S141" s="130"/>
      <c r="T141" s="23"/>
      <c r="U141" s="23"/>
      <c r="V141" s="23"/>
      <c r="W141" s="23"/>
      <c r="Y141" s="69">
        <f t="shared" si="18"/>
        <v>0</v>
      </c>
      <c r="Z141" s="69">
        <f t="shared" si="3"/>
        <v>0</v>
      </c>
      <c r="AA141" s="69">
        <f t="shared" si="19"/>
        <v>0</v>
      </c>
      <c r="AB141" s="69">
        <f t="shared" si="4"/>
        <v>0</v>
      </c>
      <c r="AC141" s="72">
        <f t="shared" si="5"/>
        <v>0</v>
      </c>
      <c r="AD141" s="72">
        <f t="shared" si="6"/>
        <v>0</v>
      </c>
      <c r="AE141" s="72" t="str">
        <f t="shared" si="52"/>
        <v/>
      </c>
      <c r="AF141" s="72" t="str">
        <f t="shared" si="53"/>
        <v/>
      </c>
      <c r="AG141" s="72" t="str">
        <f t="shared" si="54"/>
        <v/>
      </c>
      <c r="AH141" s="72" t="str">
        <f t="shared" si="55"/>
        <v/>
      </c>
      <c r="AI141" s="72" t="str">
        <f t="shared" si="56"/>
        <v/>
      </c>
      <c r="AJ141" s="72" t="str">
        <f t="shared" si="57"/>
        <v/>
      </c>
      <c r="AK141" s="72" t="str">
        <f t="shared" si="58"/>
        <v/>
      </c>
      <c r="AL141" s="72" t="str">
        <f t="shared" si="59"/>
        <v/>
      </c>
      <c r="AM141" s="72" t="str">
        <f t="shared" si="60"/>
        <v/>
      </c>
      <c r="AN141" s="72" t="str">
        <f t="shared" si="61"/>
        <v/>
      </c>
      <c r="AO141" s="72" t="str">
        <f t="shared" si="62"/>
        <v/>
      </c>
      <c r="AP141" s="72" t="str">
        <f t="shared" si="63"/>
        <v/>
      </c>
      <c r="AR141" s="113">
        <f t="shared" si="64"/>
        <v>119</v>
      </c>
    </row>
    <row r="142" spans="1:52" ht="20.25" customHeight="1">
      <c r="A142" s="52">
        <v>120</v>
      </c>
      <c r="B142" s="124"/>
      <c r="C142" s="125"/>
      <c r="D142" s="124"/>
      <c r="E142" s="126"/>
      <c r="F142" s="124"/>
      <c r="G142" s="127"/>
      <c r="H142" s="128"/>
      <c r="I142" s="126"/>
      <c r="J142" s="126"/>
      <c r="K142" s="129"/>
      <c r="L142" s="130"/>
      <c r="M142" s="131"/>
      <c r="N142" s="126"/>
      <c r="O142" s="126"/>
      <c r="P142" s="126"/>
      <c r="Q142" s="132"/>
      <c r="R142" s="132"/>
      <c r="S142" s="130"/>
      <c r="T142" s="23"/>
      <c r="U142" s="23"/>
      <c r="V142" s="23"/>
      <c r="W142" s="23"/>
      <c r="Y142" s="69">
        <f t="shared" si="18"/>
        <v>0</v>
      </c>
      <c r="Z142" s="69">
        <f t="shared" ref="Z142:Z149" si="65">IF($B142=1,COUNTIF($H142:$K142,901),0)</f>
        <v>0</v>
      </c>
      <c r="AA142" s="69">
        <f t="shared" si="19"/>
        <v>0</v>
      </c>
      <c r="AB142" s="69">
        <f t="shared" ref="AB142:AB149" si="66">IF($B142=2,COUNTIF($H142:$K142,901),0)</f>
        <v>0</v>
      </c>
      <c r="AC142" s="72">
        <f t="shared" ref="AC142:AC149" si="67">IF($B142=1,IF($L142="",0,IF(VALUE(RIGHTB($L142,1))=1,1,0)),0)</f>
        <v>0</v>
      </c>
      <c r="AD142" s="72">
        <f t="shared" ref="AD142:AD149" si="68">IF($B142=2,IF($L142="",0,IF(VALUE(RIGHTB($L142,1))=1,1,0)),0)</f>
        <v>0</v>
      </c>
      <c r="AE142" s="72" t="str">
        <f t="shared" si="52"/>
        <v/>
      </c>
      <c r="AF142" s="72" t="str">
        <f t="shared" si="53"/>
        <v/>
      </c>
      <c r="AG142" s="72" t="str">
        <f t="shared" si="54"/>
        <v/>
      </c>
      <c r="AH142" s="72" t="str">
        <f t="shared" si="55"/>
        <v/>
      </c>
      <c r="AI142" s="72" t="str">
        <f t="shared" si="56"/>
        <v/>
      </c>
      <c r="AJ142" s="72" t="str">
        <f t="shared" si="57"/>
        <v/>
      </c>
      <c r="AK142" s="72" t="str">
        <f t="shared" si="58"/>
        <v/>
      </c>
      <c r="AL142" s="72" t="str">
        <f t="shared" si="59"/>
        <v/>
      </c>
      <c r="AM142" s="72" t="str">
        <f t="shared" si="60"/>
        <v/>
      </c>
      <c r="AN142" s="72" t="str">
        <f t="shared" si="61"/>
        <v/>
      </c>
      <c r="AO142" s="72" t="str">
        <f t="shared" si="62"/>
        <v/>
      </c>
      <c r="AP142" s="72" t="str">
        <f t="shared" si="63"/>
        <v/>
      </c>
      <c r="AR142" s="113">
        <f t="shared" si="64"/>
        <v>120</v>
      </c>
    </row>
    <row r="143" spans="1:52" ht="20.25" customHeight="1">
      <c r="A143" s="52">
        <v>121</v>
      </c>
      <c r="B143" s="124"/>
      <c r="C143" s="125"/>
      <c r="D143" s="124"/>
      <c r="E143" s="126"/>
      <c r="F143" s="124"/>
      <c r="G143" s="127"/>
      <c r="H143" s="128"/>
      <c r="I143" s="126"/>
      <c r="J143" s="126"/>
      <c r="K143" s="129"/>
      <c r="L143" s="130"/>
      <c r="M143" s="131"/>
      <c r="N143" s="126"/>
      <c r="O143" s="126"/>
      <c r="P143" s="126"/>
      <c r="Q143" s="132"/>
      <c r="R143" s="132"/>
      <c r="S143" s="130"/>
      <c r="T143" s="23"/>
      <c r="U143" s="23"/>
      <c r="V143" s="23"/>
      <c r="W143" s="23"/>
      <c r="Y143" s="69">
        <f t="shared" ref="Y143:Y150" si="69">IF($B143=1,COUNT($H143:$K143),0)-Z143</f>
        <v>0</v>
      </c>
      <c r="Z143" s="69">
        <f t="shared" si="65"/>
        <v>0</v>
      </c>
      <c r="AA143" s="69">
        <f t="shared" ref="AA143:AA150" si="70">IF($B143=2,COUNT($H143:$K143),0)-AB143</f>
        <v>0</v>
      </c>
      <c r="AB143" s="69">
        <f t="shared" si="66"/>
        <v>0</v>
      </c>
      <c r="AC143" s="72">
        <f t="shared" si="67"/>
        <v>0</v>
      </c>
      <c r="AD143" s="72">
        <f t="shared" si="68"/>
        <v>0</v>
      </c>
      <c r="AE143" s="72" t="str">
        <f t="shared" si="52"/>
        <v/>
      </c>
      <c r="AF143" s="72" t="str">
        <f t="shared" si="53"/>
        <v/>
      </c>
      <c r="AG143" s="72" t="str">
        <f t="shared" si="54"/>
        <v/>
      </c>
      <c r="AH143" s="72" t="str">
        <f t="shared" si="55"/>
        <v/>
      </c>
      <c r="AI143" s="72" t="str">
        <f t="shared" si="56"/>
        <v/>
      </c>
      <c r="AJ143" s="72" t="str">
        <f t="shared" si="57"/>
        <v/>
      </c>
      <c r="AK143" s="72" t="str">
        <f t="shared" si="58"/>
        <v/>
      </c>
      <c r="AL143" s="72" t="str">
        <f t="shared" si="59"/>
        <v/>
      </c>
      <c r="AM143" s="72" t="str">
        <f t="shared" si="60"/>
        <v/>
      </c>
      <c r="AN143" s="72" t="str">
        <f t="shared" si="61"/>
        <v/>
      </c>
      <c r="AO143" s="72" t="str">
        <f t="shared" si="62"/>
        <v/>
      </c>
      <c r="AP143" s="72" t="str">
        <f t="shared" si="63"/>
        <v/>
      </c>
      <c r="AR143" s="113">
        <f t="shared" si="64"/>
        <v>121</v>
      </c>
    </row>
    <row r="144" spans="1:52" ht="20.25" customHeight="1">
      <c r="A144" s="52">
        <v>122</v>
      </c>
      <c r="B144" s="124"/>
      <c r="C144" s="125"/>
      <c r="D144" s="124"/>
      <c r="E144" s="126"/>
      <c r="F144" s="124"/>
      <c r="G144" s="127"/>
      <c r="H144" s="128"/>
      <c r="I144" s="126"/>
      <c r="J144" s="126"/>
      <c r="K144" s="129"/>
      <c r="L144" s="130"/>
      <c r="M144" s="131"/>
      <c r="N144" s="126"/>
      <c r="O144" s="126"/>
      <c r="P144" s="126"/>
      <c r="Q144" s="132"/>
      <c r="R144" s="132"/>
      <c r="S144" s="130"/>
      <c r="T144" s="23"/>
      <c r="U144" s="23"/>
      <c r="V144" s="23"/>
      <c r="W144" s="23"/>
      <c r="Y144" s="69">
        <f t="shared" si="69"/>
        <v>0</v>
      </c>
      <c r="Z144" s="69">
        <f t="shared" si="65"/>
        <v>0</v>
      </c>
      <c r="AA144" s="69">
        <f t="shared" si="70"/>
        <v>0</v>
      </c>
      <c r="AB144" s="69">
        <f t="shared" si="66"/>
        <v>0</v>
      </c>
      <c r="AC144" s="72">
        <f t="shared" si="67"/>
        <v>0</v>
      </c>
      <c r="AD144" s="72">
        <f t="shared" si="68"/>
        <v>0</v>
      </c>
      <c r="AE144" s="72" t="str">
        <f t="shared" si="52"/>
        <v/>
      </c>
      <c r="AF144" s="72" t="str">
        <f t="shared" si="53"/>
        <v/>
      </c>
      <c r="AG144" s="72" t="str">
        <f t="shared" si="54"/>
        <v/>
      </c>
      <c r="AH144" s="72" t="str">
        <f t="shared" si="55"/>
        <v/>
      </c>
      <c r="AI144" s="72" t="str">
        <f t="shared" si="56"/>
        <v/>
      </c>
      <c r="AJ144" s="72" t="str">
        <f t="shared" si="57"/>
        <v/>
      </c>
      <c r="AK144" s="72" t="str">
        <f t="shared" si="58"/>
        <v/>
      </c>
      <c r="AL144" s="72" t="str">
        <f t="shared" si="59"/>
        <v/>
      </c>
      <c r="AM144" s="72" t="str">
        <f t="shared" si="60"/>
        <v/>
      </c>
      <c r="AN144" s="72" t="str">
        <f t="shared" si="61"/>
        <v/>
      </c>
      <c r="AO144" s="72" t="str">
        <f t="shared" si="62"/>
        <v/>
      </c>
      <c r="AP144" s="72" t="str">
        <f t="shared" si="63"/>
        <v/>
      </c>
      <c r="AR144" s="113">
        <f t="shared" si="64"/>
        <v>122</v>
      </c>
    </row>
    <row r="145" spans="1:44" ht="20.25" customHeight="1">
      <c r="A145" s="52">
        <v>123</v>
      </c>
      <c r="B145" s="124"/>
      <c r="C145" s="125"/>
      <c r="D145" s="124"/>
      <c r="E145" s="126"/>
      <c r="F145" s="124"/>
      <c r="G145" s="127"/>
      <c r="H145" s="128"/>
      <c r="I145" s="126"/>
      <c r="J145" s="126"/>
      <c r="K145" s="129"/>
      <c r="L145" s="130"/>
      <c r="M145" s="131"/>
      <c r="N145" s="126"/>
      <c r="O145" s="126"/>
      <c r="P145" s="126"/>
      <c r="Q145" s="132"/>
      <c r="R145" s="132"/>
      <c r="S145" s="130"/>
      <c r="T145" s="23"/>
      <c r="U145" s="23"/>
      <c r="V145" s="23"/>
      <c r="W145" s="23"/>
      <c r="Y145" s="69">
        <f t="shared" si="69"/>
        <v>0</v>
      </c>
      <c r="Z145" s="69">
        <f t="shared" si="65"/>
        <v>0</v>
      </c>
      <c r="AA145" s="69">
        <f t="shared" si="70"/>
        <v>0</v>
      </c>
      <c r="AB145" s="69">
        <f t="shared" si="66"/>
        <v>0</v>
      </c>
      <c r="AC145" s="72">
        <f t="shared" si="67"/>
        <v>0</v>
      </c>
      <c r="AD145" s="72">
        <f t="shared" si="68"/>
        <v>0</v>
      </c>
      <c r="AE145" s="72" t="str">
        <f t="shared" si="52"/>
        <v/>
      </c>
      <c r="AF145" s="72" t="str">
        <f t="shared" si="53"/>
        <v/>
      </c>
      <c r="AG145" s="72" t="str">
        <f t="shared" si="54"/>
        <v/>
      </c>
      <c r="AH145" s="72" t="str">
        <f t="shared" si="55"/>
        <v/>
      </c>
      <c r="AI145" s="72" t="str">
        <f t="shared" si="56"/>
        <v/>
      </c>
      <c r="AJ145" s="72" t="str">
        <f t="shared" si="57"/>
        <v/>
      </c>
      <c r="AK145" s="72" t="str">
        <f t="shared" si="58"/>
        <v/>
      </c>
      <c r="AL145" s="72" t="str">
        <f t="shared" si="59"/>
        <v/>
      </c>
      <c r="AM145" s="72" t="str">
        <f t="shared" si="60"/>
        <v/>
      </c>
      <c r="AN145" s="72" t="str">
        <f t="shared" si="61"/>
        <v/>
      </c>
      <c r="AO145" s="72" t="str">
        <f t="shared" si="62"/>
        <v/>
      </c>
      <c r="AP145" s="72" t="str">
        <f t="shared" si="63"/>
        <v/>
      </c>
      <c r="AR145" s="113">
        <f t="shared" si="64"/>
        <v>123</v>
      </c>
    </row>
    <row r="146" spans="1:44" ht="20.25" customHeight="1">
      <c r="A146" s="52">
        <v>124</v>
      </c>
      <c r="B146" s="124"/>
      <c r="C146" s="125"/>
      <c r="D146" s="124"/>
      <c r="E146" s="126"/>
      <c r="F146" s="124"/>
      <c r="G146" s="127"/>
      <c r="H146" s="128"/>
      <c r="I146" s="126"/>
      <c r="J146" s="126"/>
      <c r="K146" s="129"/>
      <c r="L146" s="130"/>
      <c r="M146" s="131"/>
      <c r="N146" s="126"/>
      <c r="O146" s="126"/>
      <c r="P146" s="126"/>
      <c r="Q146" s="132"/>
      <c r="R146" s="132"/>
      <c r="S146" s="130"/>
      <c r="T146" s="23"/>
      <c r="U146" s="23"/>
      <c r="V146" s="23"/>
      <c r="W146" s="23"/>
      <c r="Y146" s="69">
        <f t="shared" si="69"/>
        <v>0</v>
      </c>
      <c r="Z146" s="69">
        <f t="shared" si="65"/>
        <v>0</v>
      </c>
      <c r="AA146" s="69">
        <f t="shared" si="70"/>
        <v>0</v>
      </c>
      <c r="AB146" s="69">
        <f t="shared" si="66"/>
        <v>0</v>
      </c>
      <c r="AC146" s="72">
        <f t="shared" si="67"/>
        <v>0</v>
      </c>
      <c r="AD146" s="72">
        <f t="shared" si="68"/>
        <v>0</v>
      </c>
      <c r="AE146" s="72" t="str">
        <f t="shared" si="52"/>
        <v/>
      </c>
      <c r="AF146" s="72" t="str">
        <f t="shared" si="53"/>
        <v/>
      </c>
      <c r="AG146" s="72" t="str">
        <f t="shared" si="54"/>
        <v/>
      </c>
      <c r="AH146" s="72" t="str">
        <f t="shared" si="55"/>
        <v/>
      </c>
      <c r="AI146" s="72" t="str">
        <f t="shared" si="56"/>
        <v/>
      </c>
      <c r="AJ146" s="72" t="str">
        <f t="shared" si="57"/>
        <v/>
      </c>
      <c r="AK146" s="72" t="str">
        <f t="shared" si="58"/>
        <v/>
      </c>
      <c r="AL146" s="72" t="str">
        <f t="shared" si="59"/>
        <v/>
      </c>
      <c r="AM146" s="72" t="str">
        <f t="shared" si="60"/>
        <v/>
      </c>
      <c r="AN146" s="72" t="str">
        <f t="shared" si="61"/>
        <v/>
      </c>
      <c r="AO146" s="72" t="str">
        <f t="shared" si="62"/>
        <v/>
      </c>
      <c r="AP146" s="72" t="str">
        <f t="shared" si="63"/>
        <v/>
      </c>
      <c r="AR146" s="113">
        <f t="shared" si="64"/>
        <v>124</v>
      </c>
    </row>
    <row r="147" spans="1:44" ht="20.25" customHeight="1" thickBot="1">
      <c r="A147" s="52">
        <v>125</v>
      </c>
      <c r="B147" s="124"/>
      <c r="C147" s="125"/>
      <c r="D147" s="124"/>
      <c r="E147" s="126"/>
      <c r="F147" s="124"/>
      <c r="G147" s="127"/>
      <c r="H147" s="128"/>
      <c r="I147" s="126"/>
      <c r="J147" s="126"/>
      <c r="K147" s="129"/>
      <c r="L147" s="130"/>
      <c r="M147" s="131"/>
      <c r="N147" s="126"/>
      <c r="O147" s="126"/>
      <c r="P147" s="126"/>
      <c r="Q147" s="132"/>
      <c r="R147" s="132"/>
      <c r="S147" s="130"/>
      <c r="T147" s="23"/>
      <c r="U147" s="23"/>
      <c r="V147" s="23"/>
      <c r="W147" s="23"/>
      <c r="Y147" s="69">
        <f t="shared" si="69"/>
        <v>0</v>
      </c>
      <c r="Z147" s="69">
        <f t="shared" si="65"/>
        <v>0</v>
      </c>
      <c r="AA147" s="69">
        <f t="shared" si="70"/>
        <v>0</v>
      </c>
      <c r="AB147" s="69">
        <f t="shared" si="66"/>
        <v>0</v>
      </c>
      <c r="AC147" s="72">
        <f t="shared" si="67"/>
        <v>0</v>
      </c>
      <c r="AD147" s="72">
        <f t="shared" si="68"/>
        <v>0</v>
      </c>
      <c r="AE147" s="72" t="str">
        <f t="shared" si="52"/>
        <v/>
      </c>
      <c r="AF147" s="72" t="str">
        <f t="shared" si="53"/>
        <v/>
      </c>
      <c r="AG147" s="72" t="str">
        <f t="shared" si="54"/>
        <v/>
      </c>
      <c r="AH147" s="72" t="str">
        <f t="shared" si="55"/>
        <v/>
      </c>
      <c r="AI147" s="72" t="str">
        <f t="shared" si="56"/>
        <v/>
      </c>
      <c r="AJ147" s="72" t="str">
        <f t="shared" si="57"/>
        <v/>
      </c>
      <c r="AK147" s="72" t="str">
        <f t="shared" si="58"/>
        <v/>
      </c>
      <c r="AL147" s="72" t="str">
        <f t="shared" si="59"/>
        <v/>
      </c>
      <c r="AM147" s="72" t="str">
        <f t="shared" si="60"/>
        <v/>
      </c>
      <c r="AN147" s="72" t="str">
        <f t="shared" si="61"/>
        <v/>
      </c>
      <c r="AO147" s="72" t="str">
        <f t="shared" si="62"/>
        <v/>
      </c>
      <c r="AP147" s="72" t="str">
        <f t="shared" si="63"/>
        <v/>
      </c>
      <c r="AR147" s="113">
        <f t="shared" si="64"/>
        <v>125</v>
      </c>
    </row>
    <row r="148" spans="1:44" ht="20.25" customHeight="1">
      <c r="A148" s="122"/>
      <c r="B148" s="122"/>
      <c r="C148" s="122"/>
      <c r="D148" s="122"/>
      <c r="E148" s="123"/>
      <c r="F148" s="122"/>
      <c r="G148" s="122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23"/>
      <c r="U148" s="23"/>
      <c r="V148" s="23"/>
      <c r="W148" s="23"/>
      <c r="Y148" s="69">
        <f t="shared" si="69"/>
        <v>0</v>
      </c>
      <c r="Z148" s="69">
        <f t="shared" si="65"/>
        <v>0</v>
      </c>
      <c r="AA148" s="69">
        <f t="shared" si="70"/>
        <v>0</v>
      </c>
      <c r="AB148" s="69">
        <f t="shared" si="66"/>
        <v>0</v>
      </c>
      <c r="AC148" s="72">
        <f t="shared" si="67"/>
        <v>0</v>
      </c>
      <c r="AD148" s="72">
        <f t="shared" si="68"/>
        <v>0</v>
      </c>
      <c r="AE148" s="72" t="str">
        <f t="shared" si="52"/>
        <v/>
      </c>
      <c r="AF148" s="72" t="str">
        <f t="shared" si="53"/>
        <v/>
      </c>
      <c r="AG148" s="72" t="str">
        <f t="shared" si="54"/>
        <v/>
      </c>
      <c r="AH148" s="72" t="str">
        <f t="shared" si="55"/>
        <v/>
      </c>
      <c r="AI148" s="72" t="str">
        <f t="shared" si="56"/>
        <v/>
      </c>
      <c r="AJ148" s="72" t="str">
        <f t="shared" si="57"/>
        <v/>
      </c>
      <c r="AK148" s="72" t="str">
        <f t="shared" si="58"/>
        <v/>
      </c>
      <c r="AL148" s="72" t="str">
        <f t="shared" si="59"/>
        <v/>
      </c>
      <c r="AM148" s="72" t="str">
        <f t="shared" si="60"/>
        <v/>
      </c>
      <c r="AN148" s="72" t="str">
        <f t="shared" si="61"/>
        <v/>
      </c>
      <c r="AO148" s="72" t="str">
        <f t="shared" si="62"/>
        <v/>
      </c>
      <c r="AP148" s="72" t="str">
        <f t="shared" si="63"/>
        <v/>
      </c>
      <c r="AR148" s="113">
        <f t="shared" si="64"/>
        <v>0</v>
      </c>
    </row>
    <row r="149" spans="1:44" ht="20.25" customHeight="1">
      <c r="A149" s="73"/>
      <c r="B149" s="73"/>
      <c r="C149" s="73"/>
      <c r="D149" s="73"/>
      <c r="E149" s="111"/>
      <c r="F149" s="73"/>
      <c r="G149" s="73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23"/>
      <c r="U149" s="23"/>
      <c r="V149" s="23"/>
      <c r="W149" s="23"/>
      <c r="Y149" s="69">
        <f t="shared" si="69"/>
        <v>0</v>
      </c>
      <c r="Z149" s="69">
        <f t="shared" si="65"/>
        <v>0</v>
      </c>
      <c r="AA149" s="69">
        <f t="shared" si="70"/>
        <v>0</v>
      </c>
      <c r="AB149" s="69">
        <f t="shared" si="66"/>
        <v>0</v>
      </c>
      <c r="AC149" s="72">
        <f t="shared" si="67"/>
        <v>0</v>
      </c>
      <c r="AD149" s="72">
        <f t="shared" si="68"/>
        <v>0</v>
      </c>
      <c r="AE149" s="72" t="str">
        <f t="shared" si="52"/>
        <v/>
      </c>
      <c r="AF149" s="72" t="str">
        <f t="shared" si="53"/>
        <v/>
      </c>
      <c r="AG149" s="72" t="str">
        <f t="shared" si="54"/>
        <v/>
      </c>
      <c r="AH149" s="72" t="str">
        <f t="shared" si="55"/>
        <v/>
      </c>
      <c r="AI149" s="72" t="str">
        <f t="shared" si="56"/>
        <v/>
      </c>
      <c r="AJ149" s="72" t="str">
        <f t="shared" si="57"/>
        <v/>
      </c>
      <c r="AK149" s="72" t="str">
        <f t="shared" si="58"/>
        <v/>
      </c>
      <c r="AL149" s="72" t="str">
        <f t="shared" si="59"/>
        <v/>
      </c>
      <c r="AM149" s="72" t="str">
        <f t="shared" si="60"/>
        <v/>
      </c>
      <c r="AN149" s="72" t="str">
        <f t="shared" si="61"/>
        <v/>
      </c>
      <c r="AO149" s="72" t="str">
        <f t="shared" si="62"/>
        <v/>
      </c>
      <c r="AP149" s="72" t="str">
        <f t="shared" si="63"/>
        <v/>
      </c>
      <c r="AR149" s="113">
        <f t="shared" si="64"/>
        <v>0</v>
      </c>
    </row>
    <row r="150" spans="1:44" ht="20.25" customHeight="1">
      <c r="A150" s="73"/>
      <c r="B150" s="73"/>
      <c r="C150" s="73"/>
      <c r="D150" s="73"/>
      <c r="E150" s="111"/>
      <c r="F150" s="73"/>
      <c r="G150" s="73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23"/>
      <c r="U150" s="23"/>
      <c r="V150" s="23"/>
      <c r="W150" s="23"/>
      <c r="Y150" s="69">
        <f t="shared" si="69"/>
        <v>0</v>
      </c>
      <c r="Z150" s="69">
        <f>IF($B150=1,COUNTIF($H150:$K150,901),0)</f>
        <v>0</v>
      </c>
      <c r="AA150" s="69">
        <f t="shared" si="70"/>
        <v>0</v>
      </c>
      <c r="AB150" s="69">
        <f>IF($B150=2,COUNTIF($H150:$K150,901),0)</f>
        <v>0</v>
      </c>
      <c r="AC150" s="72">
        <f>IF($B150=1,IF($L150="",0,IF(VALUE(RIGHTB($L150,1))=1,1,0)),0)</f>
        <v>0</v>
      </c>
      <c r="AD150" s="72">
        <f>IF($B150=2,IF($L150="",0,IF(VALUE(RIGHTB($L150,1))=1,1,0)),0)</f>
        <v>0</v>
      </c>
      <c r="AE150" s="72" t="str">
        <f t="shared" si="52"/>
        <v/>
      </c>
      <c r="AF150" s="72" t="str">
        <f t="shared" si="53"/>
        <v/>
      </c>
      <c r="AG150" s="72" t="str">
        <f t="shared" si="54"/>
        <v/>
      </c>
      <c r="AH150" s="72" t="str">
        <f t="shared" si="55"/>
        <v/>
      </c>
      <c r="AI150" s="72" t="str">
        <f t="shared" si="56"/>
        <v/>
      </c>
      <c r="AJ150" s="72" t="str">
        <f t="shared" si="57"/>
        <v/>
      </c>
      <c r="AK150" s="72" t="str">
        <f t="shared" si="58"/>
        <v/>
      </c>
      <c r="AL150" s="72" t="str">
        <f t="shared" si="59"/>
        <v/>
      </c>
      <c r="AM150" s="72" t="str">
        <f t="shared" si="60"/>
        <v/>
      </c>
      <c r="AN150" s="72" t="str">
        <f t="shared" si="61"/>
        <v/>
      </c>
      <c r="AO150" s="72" t="str">
        <f t="shared" si="62"/>
        <v/>
      </c>
      <c r="AP150" s="72" t="str">
        <f t="shared" si="63"/>
        <v/>
      </c>
      <c r="AR150" s="113">
        <f t="shared" si="64"/>
        <v>0</v>
      </c>
    </row>
    <row r="151" spans="1:44" ht="20.25" customHeight="1"/>
    <row r="152" spans="1:44" ht="20.25" customHeight="1"/>
  </sheetData>
  <sheetProtection algorithmName="SHA-512" hashValue="/b+a/1Ppul8t4gr3K2A/Wi3ZhT09Tm1CJkFpwtfQcUKdbv0ud/kzNZ5xOZlf0+FO0I/NBTUbfZG+pwxnc4IoBA==" saltValue="jvzpStre8NMC9Zc6DBM+zg==" spinCount="100000" sheet="1" selectLockedCells="1"/>
  <protectedRanges>
    <protectedRange sqref="G3:K3 I6 Q3:R3 A1:E3 I7:J151 F1:K2 A6:H151 K6:S151 L1:P3 S1:S3 A4:P5" name="範囲1"/>
    <protectedRange sqref="Q4:R5" name="範囲1_1"/>
  </protectedRanges>
  <mergeCells count="43">
    <mergeCell ref="C8:D8"/>
    <mergeCell ref="H21:K21"/>
    <mergeCell ref="G17:H17"/>
    <mergeCell ref="D18:J18"/>
    <mergeCell ref="C20:J20"/>
    <mergeCell ref="G11:H13"/>
    <mergeCell ref="M12:O12"/>
    <mergeCell ref="D1:G1"/>
    <mergeCell ref="H1:I1"/>
    <mergeCell ref="M21:P21"/>
    <mergeCell ref="P15:S17"/>
    <mergeCell ref="S21:S22"/>
    <mergeCell ref="P14:S14"/>
    <mergeCell ref="A5:D5"/>
    <mergeCell ref="E6:H6"/>
    <mergeCell ref="E5:H5"/>
    <mergeCell ref="A6:D6"/>
    <mergeCell ref="I11:I13"/>
    <mergeCell ref="E8:H8"/>
    <mergeCell ref="A7:B8"/>
    <mergeCell ref="C7:D7"/>
    <mergeCell ref="B11:B13"/>
    <mergeCell ref="J1:M1"/>
    <mergeCell ref="AT3:AV3"/>
    <mergeCell ref="M5:O5"/>
    <mergeCell ref="M6:O6"/>
    <mergeCell ref="M7:O7"/>
    <mergeCell ref="B14:B16"/>
    <mergeCell ref="G14:H16"/>
    <mergeCell ref="E7:H7"/>
    <mergeCell ref="R21:R22"/>
    <mergeCell ref="A21:A22"/>
    <mergeCell ref="B21:B22"/>
    <mergeCell ref="C21:C22"/>
    <mergeCell ref="D21:D22"/>
    <mergeCell ref="E21:E22"/>
    <mergeCell ref="F21:F22"/>
    <mergeCell ref="G21:G22"/>
    <mergeCell ref="M11:O11"/>
    <mergeCell ref="M8:O8"/>
    <mergeCell ref="M9:O9"/>
    <mergeCell ref="M10:O10"/>
    <mergeCell ref="I14:I16"/>
  </mergeCells>
  <phoneticPr fontId="2"/>
  <conditionalFormatting sqref="A23:A150">
    <cfRule type="cellIs" dxfId="7" priority="30" stopIfTrue="1" operator="notEqual">
      <formula>AR23</formula>
    </cfRule>
  </conditionalFormatting>
  <conditionalFormatting sqref="A6:D6 E6:H8 M6:O12 D11:D12 D14:D15 P15:S17">
    <cfRule type="containsBlanks" dxfId="6" priority="1">
      <formula>LEN(TRIM(A6))=0</formula>
    </cfRule>
  </conditionalFormatting>
  <conditionalFormatting sqref="G17:J17">
    <cfRule type="expression" dxfId="5" priority="25" stopIfTrue="1">
      <formula>$J$17="×"</formula>
    </cfRule>
  </conditionalFormatting>
  <conditionalFormatting sqref="M23:M150">
    <cfRule type="cellIs" dxfId="4" priority="5" stopIfTrue="1" operator="notBetween">
      <formula>$AI23</formula>
      <formula>$AJ23</formula>
    </cfRule>
  </conditionalFormatting>
  <conditionalFormatting sqref="N23:N150">
    <cfRule type="cellIs" dxfId="3" priority="4" stopIfTrue="1" operator="notBetween">
      <formula>$AK23</formula>
      <formula>$AL23</formula>
    </cfRule>
  </conditionalFormatting>
  <conditionalFormatting sqref="O23:O150">
    <cfRule type="cellIs" dxfId="2" priority="3" stopIfTrue="1" operator="notBetween">
      <formula>$AM23</formula>
      <formula>$AN23</formula>
    </cfRule>
  </conditionalFormatting>
  <conditionalFormatting sqref="P23:P150">
    <cfRule type="cellIs" dxfId="1" priority="2" stopIfTrue="1" operator="notBetween">
      <formula>$AO23</formula>
      <formula>$AP23</formula>
    </cfRule>
  </conditionalFormatting>
  <conditionalFormatting sqref="AR23:AR150">
    <cfRule type="cellIs" dxfId="0" priority="6" stopIfTrue="1" operator="equal">
      <formula>"×"</formula>
    </cfRule>
  </conditionalFormatting>
  <dataValidations count="2">
    <dataValidation imeMode="halfKatakana" allowBlank="1" showInputMessage="1" showErrorMessage="1" sqref="S28:W150 S23:W26" xr:uid="{462D0891-58A5-4864-9484-320CCF619D58}"/>
    <dataValidation type="textLength" allowBlank="1" showInputMessage="1" showErrorMessage="1" sqref="C148:C150" xr:uid="{4E6E3E25-BBD8-41D2-88A5-3CC67362F0F2}">
      <formula1>5</formula1>
      <formula2>5</formula2>
    </dataValidation>
  </dataValidations>
  <printOptions horizontalCentered="1" verticalCentered="1"/>
  <pageMargins left="0.59055118110236227" right="0.19685039370078741" top="0.70866141732283472" bottom="0.31496062992125984" header="0.59055118110236227" footer="0.15748031496062992"/>
  <pageSetup paperSize="9" scale="51" fitToHeight="0" orientation="portrait" r:id="rId1"/>
  <headerFooter alignWithMargins="0"/>
  <rowBreaks count="1" manualBreakCount="1">
    <brk id="72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AAB7-1536-4855-9538-4510D17985A9}">
  <dimension ref="A1:L128"/>
  <sheetViews>
    <sheetView view="pageBreakPreview" zoomScale="115" zoomScaleNormal="100" zoomScaleSheetLayoutView="115" workbookViewId="0">
      <selection activeCell="E14" sqref="E14"/>
    </sheetView>
  </sheetViews>
  <sheetFormatPr defaultRowHeight="13.2"/>
  <cols>
    <col min="1" max="1" width="5" customWidth="1"/>
    <col min="2" max="2" width="3.6640625" customWidth="1"/>
    <col min="3" max="4" width="8.6640625" customWidth="1"/>
    <col min="5" max="5" width="13.88671875" customWidth="1"/>
    <col min="6" max="6" width="8.109375" customWidth="1"/>
    <col min="7" max="7" width="4.6640625" customWidth="1"/>
    <col min="8" max="11" width="13.6640625" customWidth="1"/>
    <col min="12" max="12" width="22" customWidth="1"/>
  </cols>
  <sheetData>
    <row r="1" spans="1:12" ht="27.75" customHeight="1" thickBot="1">
      <c r="A1" s="254" t="str">
        <f>IF(申込一覧!D1&amp;申込一覧!H1&amp;申込一覧!J1="","",申込一覧!D1&amp;申込一覧!H1&amp;申込一覧!J1)</f>
        <v>三島地区記録会申し込み選手一覧表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6"/>
    </row>
    <row r="2" spans="1:12">
      <c r="A2" s="188"/>
      <c r="B2" s="190" t="s">
        <v>3</v>
      </c>
      <c r="C2" s="190" t="s">
        <v>1</v>
      </c>
      <c r="D2" s="190" t="s">
        <v>0</v>
      </c>
      <c r="E2" s="190" t="s">
        <v>51</v>
      </c>
      <c r="F2" s="257" t="s">
        <v>2</v>
      </c>
      <c r="G2" s="182" t="s">
        <v>4</v>
      </c>
      <c r="H2" s="181" t="s">
        <v>5</v>
      </c>
      <c r="I2" s="182"/>
      <c r="J2" s="182"/>
      <c r="K2" s="183"/>
      <c r="L2" s="2" t="s">
        <v>52</v>
      </c>
    </row>
    <row r="3" spans="1:12" ht="15" thickBot="1">
      <c r="A3" s="189"/>
      <c r="B3" s="191"/>
      <c r="C3" s="191"/>
      <c r="D3" s="191"/>
      <c r="E3" s="191"/>
      <c r="F3" s="258"/>
      <c r="G3" s="253"/>
      <c r="H3" s="4" t="s">
        <v>53</v>
      </c>
      <c r="I3" s="5" t="s">
        <v>54</v>
      </c>
      <c r="J3" s="5" t="s">
        <v>55</v>
      </c>
      <c r="K3" s="6" t="s">
        <v>56</v>
      </c>
      <c r="L3" s="38" t="s">
        <v>57</v>
      </c>
    </row>
    <row r="4" spans="1:12">
      <c r="A4" s="29">
        <v>1</v>
      </c>
      <c r="B4" s="28" t="str">
        <f>IF(申込一覧!B23=1,"男",IF(申込一覧!B23=2,"女",""))</f>
        <v/>
      </c>
      <c r="C4" s="28" t="str">
        <f>IF(申込一覧!C23="","",申込一覧!C23)</f>
        <v/>
      </c>
      <c r="D4" s="28" t="str">
        <f>IF(申込一覧!D23="","",申込一覧!D23)</f>
        <v/>
      </c>
      <c r="E4" s="28" t="str">
        <f>IF(申込一覧!E23="","",申込一覧!E23)</f>
        <v/>
      </c>
      <c r="F4" s="30" t="str">
        <f>IF(申込一覧!F23="","",申込一覧!F23)</f>
        <v/>
      </c>
      <c r="G4" s="36" t="str">
        <f>IF(申込一覧!G23="","",申込一覧!G23)</f>
        <v/>
      </c>
      <c r="H4" s="29" t="str">
        <f>IFERROR(VLOOKUP(申込一覧!H23,申込一覧!$AV$5:$AW$26,2,FALSE),"")</f>
        <v/>
      </c>
      <c r="I4" s="28" t="str">
        <f>IFERROR(VLOOKUP(申込一覧!I23,申込一覧!$AV$5:$AW$26,2,FALSE),"")</f>
        <v/>
      </c>
      <c r="J4" s="28" t="str">
        <f>IFERROR(VLOOKUP(申込一覧!J23,申込一覧!$AV$5:$AW$26,2,FALSE),"")</f>
        <v/>
      </c>
      <c r="K4" s="30" t="str">
        <f>IFERROR(VLOOKUP(申込一覧!K23,申込一覧!$AV$5:$AW$26,2,FALSE),"")</f>
        <v/>
      </c>
      <c r="L4" s="39" t="str">
        <f>IFERROR(VLOOKUP(申込一覧!L23,申込一覧!$AV$27:$AW$50,2,FALSE),"")</f>
        <v/>
      </c>
    </row>
    <row r="5" spans="1:12">
      <c r="A5" s="31">
        <v>2</v>
      </c>
      <c r="B5" s="11" t="str">
        <f>IF(申込一覧!B24=1,"男",IF(申込一覧!B24=2,"女",""))</f>
        <v/>
      </c>
      <c r="C5" s="11" t="str">
        <f>IF(申込一覧!C24="","",申込一覧!C24)</f>
        <v/>
      </c>
      <c r="D5" s="11" t="str">
        <f>IF(申込一覧!D24="","",申込一覧!D24)</f>
        <v/>
      </c>
      <c r="E5" s="11" t="str">
        <f>IF(申込一覧!E24="","",申込一覧!E24)</f>
        <v/>
      </c>
      <c r="F5" s="32" t="str">
        <f>IF(申込一覧!F24="","",申込一覧!F24)</f>
        <v/>
      </c>
      <c r="G5" s="37" t="str">
        <f>IF(申込一覧!G24="","",申込一覧!G24)</f>
        <v/>
      </c>
      <c r="H5" s="31" t="str">
        <f>IFERROR(VLOOKUP(申込一覧!H24,申込一覧!$AV$5:$AW$26,2,FALSE),"")</f>
        <v/>
      </c>
      <c r="I5" s="11" t="str">
        <f>IFERROR(VLOOKUP(申込一覧!I24,申込一覧!$AV$5:$AW$26,2,FALSE),"")</f>
        <v/>
      </c>
      <c r="J5" s="11" t="str">
        <f>IFERROR(VLOOKUP(申込一覧!J24,申込一覧!$AV$5:$AW$26,2,FALSE),"")</f>
        <v/>
      </c>
      <c r="K5" s="32" t="str">
        <f>IFERROR(VLOOKUP(申込一覧!K24,申込一覧!$AV$5:$AW$26,2,FALSE),"")</f>
        <v/>
      </c>
      <c r="L5" s="40" t="str">
        <f>IFERROR(VLOOKUP(申込一覧!L24,申込一覧!$AV$27:$AW$50,2,FALSE),"")</f>
        <v/>
      </c>
    </row>
    <row r="6" spans="1:12">
      <c r="A6" s="31">
        <v>3</v>
      </c>
      <c r="B6" s="11" t="str">
        <f>IF(申込一覧!B25=1,"男",IF(申込一覧!B25=2,"女",""))</f>
        <v/>
      </c>
      <c r="C6" s="11" t="str">
        <f>IF(申込一覧!C25="","",申込一覧!C25)</f>
        <v/>
      </c>
      <c r="D6" s="11" t="str">
        <f>IF(申込一覧!D25="","",申込一覧!D25)</f>
        <v/>
      </c>
      <c r="E6" s="11" t="str">
        <f>IF(申込一覧!E25="","",申込一覧!E25)</f>
        <v/>
      </c>
      <c r="F6" s="32" t="str">
        <f>IF(申込一覧!F25="","",申込一覧!F25)</f>
        <v/>
      </c>
      <c r="G6" s="37" t="str">
        <f>IF(申込一覧!G25="","",申込一覧!G25)</f>
        <v/>
      </c>
      <c r="H6" s="31" t="str">
        <f>IFERROR(VLOOKUP(申込一覧!H25,申込一覧!$AV$5:$AW$26,2,FALSE),"")</f>
        <v/>
      </c>
      <c r="I6" s="11" t="str">
        <f>IFERROR(VLOOKUP(申込一覧!I25,申込一覧!$AV$5:$AW$26,2,FALSE),"")</f>
        <v/>
      </c>
      <c r="J6" s="11" t="str">
        <f>IFERROR(VLOOKUP(申込一覧!J25,申込一覧!$AV$5:$AW$26,2,FALSE),"")</f>
        <v/>
      </c>
      <c r="K6" s="32" t="str">
        <f>IFERROR(VLOOKUP(申込一覧!K25,申込一覧!$AV$5:$AW$26,2,FALSE),"")</f>
        <v/>
      </c>
      <c r="L6" s="40" t="str">
        <f>IFERROR(VLOOKUP(申込一覧!L25,申込一覧!$AV$27:$AW$50,2,FALSE),"")</f>
        <v/>
      </c>
    </row>
    <row r="7" spans="1:12">
      <c r="A7" s="31">
        <v>4</v>
      </c>
      <c r="B7" s="11" t="str">
        <f>IF(申込一覧!B26=1,"男",IF(申込一覧!B26=2,"女",""))</f>
        <v/>
      </c>
      <c r="C7" s="11" t="str">
        <f>IF(申込一覧!C26="","",申込一覧!C26)</f>
        <v/>
      </c>
      <c r="D7" s="11" t="str">
        <f>IF(申込一覧!D26="","",申込一覧!D26)</f>
        <v/>
      </c>
      <c r="E7" s="11" t="str">
        <f>IF(申込一覧!E26="","",申込一覧!E26)</f>
        <v/>
      </c>
      <c r="F7" s="32" t="str">
        <f>IF(申込一覧!F26="","",申込一覧!F26)</f>
        <v/>
      </c>
      <c r="G7" s="37" t="str">
        <f>IF(申込一覧!G26="","",申込一覧!G26)</f>
        <v/>
      </c>
      <c r="H7" s="31" t="str">
        <f>IFERROR(VLOOKUP(申込一覧!H26,申込一覧!$AV$5:$AW$26,2,FALSE),"")</f>
        <v/>
      </c>
      <c r="I7" s="11" t="str">
        <f>IFERROR(VLOOKUP(申込一覧!I26,申込一覧!$AV$5:$AW$26,2,FALSE),"")</f>
        <v/>
      </c>
      <c r="J7" s="11" t="str">
        <f>IFERROR(VLOOKUP(申込一覧!J26,申込一覧!$AV$5:$AW$26,2,FALSE),"")</f>
        <v/>
      </c>
      <c r="K7" s="32" t="str">
        <f>IFERROR(VLOOKUP(申込一覧!K26,申込一覧!$AV$5:$AW$26,2,FALSE),"")</f>
        <v/>
      </c>
      <c r="L7" s="40" t="str">
        <f>IFERROR(VLOOKUP(申込一覧!L26,申込一覧!$AV$27:$AW$50,2,FALSE),"")</f>
        <v/>
      </c>
    </row>
    <row r="8" spans="1:12">
      <c r="A8" s="31">
        <v>5</v>
      </c>
      <c r="B8" s="11" t="str">
        <f>IF(申込一覧!B27=1,"男",IF(申込一覧!B27=2,"女",""))</f>
        <v/>
      </c>
      <c r="C8" s="11" t="str">
        <f>IF(申込一覧!C27="","",申込一覧!C27)</f>
        <v/>
      </c>
      <c r="D8" s="11" t="str">
        <f>IF(申込一覧!D27="","",申込一覧!D27)</f>
        <v/>
      </c>
      <c r="E8" s="11" t="str">
        <f>IF(申込一覧!E27="","",申込一覧!E27)</f>
        <v/>
      </c>
      <c r="F8" s="32" t="str">
        <f>IF(申込一覧!F27="","",申込一覧!F27)</f>
        <v/>
      </c>
      <c r="G8" s="37" t="str">
        <f>IF(申込一覧!G27="","",申込一覧!G27)</f>
        <v/>
      </c>
      <c r="H8" s="31" t="str">
        <f>IFERROR(VLOOKUP(申込一覧!H27,申込一覧!$AV$5:$AW$26,2,FALSE),"")</f>
        <v/>
      </c>
      <c r="I8" s="11" t="str">
        <f>IFERROR(VLOOKUP(申込一覧!I27,申込一覧!$AV$5:$AW$26,2,FALSE),"")</f>
        <v/>
      </c>
      <c r="J8" s="11" t="str">
        <f>IFERROR(VLOOKUP(申込一覧!J27,申込一覧!$AV$5:$AW$26,2,FALSE),"")</f>
        <v/>
      </c>
      <c r="K8" s="32" t="str">
        <f>IFERROR(VLOOKUP(申込一覧!K27,申込一覧!$AV$5:$AW$26,2,FALSE),"")</f>
        <v/>
      </c>
      <c r="L8" s="40" t="str">
        <f>IFERROR(VLOOKUP(申込一覧!L27,申込一覧!$AV$27:$AW$50,2,FALSE),"")</f>
        <v/>
      </c>
    </row>
    <row r="9" spans="1:12">
      <c r="A9" s="31">
        <v>6</v>
      </c>
      <c r="B9" s="11" t="str">
        <f>IF(申込一覧!B28=1,"男",IF(申込一覧!B28=2,"女",""))</f>
        <v/>
      </c>
      <c r="C9" s="11" t="str">
        <f>IF(申込一覧!C28="","",申込一覧!C28)</f>
        <v/>
      </c>
      <c r="D9" s="11" t="str">
        <f>IF(申込一覧!D28="","",申込一覧!D28)</f>
        <v/>
      </c>
      <c r="E9" s="11" t="str">
        <f>IF(申込一覧!E28="","",申込一覧!E28)</f>
        <v/>
      </c>
      <c r="F9" s="32" t="str">
        <f>IF(申込一覧!F28="","",申込一覧!F28)</f>
        <v/>
      </c>
      <c r="G9" s="37" t="str">
        <f>IF(申込一覧!G28="","",申込一覧!G28)</f>
        <v/>
      </c>
      <c r="H9" s="31" t="str">
        <f>IFERROR(VLOOKUP(申込一覧!H28,申込一覧!$AV$5:$AW$26,2,FALSE),"")</f>
        <v/>
      </c>
      <c r="I9" s="11" t="str">
        <f>IFERROR(VLOOKUP(申込一覧!I28,申込一覧!$AV$5:$AW$26,2,FALSE),"")</f>
        <v/>
      </c>
      <c r="J9" s="11" t="str">
        <f>IFERROR(VLOOKUP(申込一覧!J28,申込一覧!$AV$5:$AW$26,2,FALSE),"")</f>
        <v/>
      </c>
      <c r="K9" s="32" t="str">
        <f>IFERROR(VLOOKUP(申込一覧!K28,申込一覧!$AV$5:$AW$26,2,FALSE),"")</f>
        <v/>
      </c>
      <c r="L9" s="40" t="str">
        <f>IFERROR(VLOOKUP(申込一覧!L28,申込一覧!$AV$27:$AW$50,2,FALSE),"")</f>
        <v/>
      </c>
    </row>
    <row r="10" spans="1:12">
      <c r="A10" s="31">
        <v>7</v>
      </c>
      <c r="B10" s="11" t="str">
        <f>IF(申込一覧!B29=1,"男",IF(申込一覧!B29=2,"女",""))</f>
        <v/>
      </c>
      <c r="C10" s="11" t="str">
        <f>IF(申込一覧!C29="","",申込一覧!C29)</f>
        <v/>
      </c>
      <c r="D10" s="11" t="str">
        <f>IF(申込一覧!D29="","",申込一覧!D29)</f>
        <v/>
      </c>
      <c r="E10" s="11" t="str">
        <f>IF(申込一覧!E29="","",申込一覧!E29)</f>
        <v/>
      </c>
      <c r="F10" s="32" t="str">
        <f>IF(申込一覧!F29="","",申込一覧!F29)</f>
        <v/>
      </c>
      <c r="G10" s="37" t="str">
        <f>IF(申込一覧!G29="","",申込一覧!G29)</f>
        <v/>
      </c>
      <c r="H10" s="31" t="str">
        <f>IFERROR(VLOOKUP(申込一覧!H29,申込一覧!$AV$5:$AW$26,2,FALSE),"")</f>
        <v/>
      </c>
      <c r="I10" s="11" t="str">
        <f>IFERROR(VLOOKUP(申込一覧!I29,申込一覧!$AV$5:$AW$26,2,FALSE),"")</f>
        <v/>
      </c>
      <c r="J10" s="11" t="str">
        <f>IFERROR(VLOOKUP(申込一覧!J29,申込一覧!$AV$5:$AW$26,2,FALSE),"")</f>
        <v/>
      </c>
      <c r="K10" s="32" t="str">
        <f>IFERROR(VLOOKUP(申込一覧!K29,申込一覧!$AV$5:$AW$26,2,FALSE),"")</f>
        <v/>
      </c>
      <c r="L10" s="40" t="str">
        <f>IFERROR(VLOOKUP(申込一覧!L29,申込一覧!$AV$27:$AW$50,2,FALSE),"")</f>
        <v/>
      </c>
    </row>
    <row r="11" spans="1:12">
      <c r="A11" s="31">
        <v>8</v>
      </c>
      <c r="B11" s="11" t="str">
        <f>IF(申込一覧!B30=1,"男",IF(申込一覧!B30=2,"女",""))</f>
        <v/>
      </c>
      <c r="C11" s="11" t="str">
        <f>IF(申込一覧!C30="","",申込一覧!C30)</f>
        <v/>
      </c>
      <c r="D11" s="11" t="str">
        <f>IF(申込一覧!D30="","",申込一覧!D30)</f>
        <v/>
      </c>
      <c r="E11" s="11" t="str">
        <f>IF(申込一覧!E30="","",申込一覧!E30)</f>
        <v/>
      </c>
      <c r="F11" s="32" t="str">
        <f>IF(申込一覧!F30="","",申込一覧!F30)</f>
        <v/>
      </c>
      <c r="G11" s="37" t="str">
        <f>IF(申込一覧!G30="","",申込一覧!G30)</f>
        <v/>
      </c>
      <c r="H11" s="31" t="str">
        <f>IFERROR(VLOOKUP(申込一覧!H30,申込一覧!$AV$5:$AW$26,2,FALSE),"")</f>
        <v/>
      </c>
      <c r="I11" s="11" t="str">
        <f>IFERROR(VLOOKUP(申込一覧!I30,申込一覧!$AV$5:$AW$26,2,FALSE),"")</f>
        <v/>
      </c>
      <c r="J11" s="11" t="str">
        <f>IFERROR(VLOOKUP(申込一覧!J30,申込一覧!$AV$5:$AW$26,2,FALSE),"")</f>
        <v/>
      </c>
      <c r="K11" s="32" t="str">
        <f>IFERROR(VLOOKUP(申込一覧!K30,申込一覧!$AV$5:$AW$26,2,FALSE),"")</f>
        <v/>
      </c>
      <c r="L11" s="40" t="str">
        <f>IFERROR(VLOOKUP(申込一覧!L30,申込一覧!$AV$27:$AW$50,2,FALSE),"")</f>
        <v/>
      </c>
    </row>
    <row r="12" spans="1:12">
      <c r="A12" s="31">
        <v>9</v>
      </c>
      <c r="B12" s="11" t="str">
        <f>IF(申込一覧!B31=1,"男",IF(申込一覧!B31=2,"女",""))</f>
        <v/>
      </c>
      <c r="C12" s="11" t="str">
        <f>IF(申込一覧!C31="","",申込一覧!C31)</f>
        <v/>
      </c>
      <c r="D12" s="11" t="str">
        <f>IF(申込一覧!D31="","",申込一覧!D31)</f>
        <v/>
      </c>
      <c r="E12" s="11" t="str">
        <f>IF(申込一覧!E31="","",申込一覧!E31)</f>
        <v/>
      </c>
      <c r="F12" s="32" t="str">
        <f>IF(申込一覧!F31="","",申込一覧!F31)</f>
        <v/>
      </c>
      <c r="G12" s="37" t="str">
        <f>IF(申込一覧!G31="","",申込一覧!G31)</f>
        <v/>
      </c>
      <c r="H12" s="31" t="str">
        <f>IFERROR(VLOOKUP(申込一覧!H31,申込一覧!$AV$5:$AW$26,2,FALSE),"")</f>
        <v/>
      </c>
      <c r="I12" s="11" t="str">
        <f>IFERROR(VLOOKUP(申込一覧!I31,申込一覧!$AV$5:$AW$26,2,FALSE),"")</f>
        <v/>
      </c>
      <c r="J12" s="11" t="str">
        <f>IFERROR(VLOOKUP(申込一覧!J31,申込一覧!$AV$5:$AW$26,2,FALSE),"")</f>
        <v/>
      </c>
      <c r="K12" s="32" t="str">
        <f>IFERROR(VLOOKUP(申込一覧!K31,申込一覧!$AV$5:$AW$26,2,FALSE),"")</f>
        <v/>
      </c>
      <c r="L12" s="40" t="str">
        <f>IFERROR(VLOOKUP(申込一覧!L31,申込一覧!$AV$27:$AW$50,2,FALSE),"")</f>
        <v/>
      </c>
    </row>
    <row r="13" spans="1:12">
      <c r="A13" s="31">
        <v>10</v>
      </c>
      <c r="B13" s="11" t="str">
        <f>IF(申込一覧!B32=1,"男",IF(申込一覧!B32=2,"女",""))</f>
        <v/>
      </c>
      <c r="C13" s="11" t="str">
        <f>IF(申込一覧!C32="","",申込一覧!C32)</f>
        <v/>
      </c>
      <c r="D13" s="11" t="str">
        <f>IF(申込一覧!D32="","",申込一覧!D32)</f>
        <v/>
      </c>
      <c r="E13" s="11" t="str">
        <f>IF(申込一覧!E32="","",申込一覧!E32)</f>
        <v/>
      </c>
      <c r="F13" s="32" t="str">
        <f>IF(申込一覧!F32="","",申込一覧!F32)</f>
        <v/>
      </c>
      <c r="G13" s="37" t="str">
        <f>IF(申込一覧!G32="","",申込一覧!G32)</f>
        <v/>
      </c>
      <c r="H13" s="31" t="str">
        <f>IFERROR(VLOOKUP(申込一覧!H32,申込一覧!$AV$5:$AW$26,2,FALSE),"")</f>
        <v/>
      </c>
      <c r="I13" s="11" t="str">
        <f>IFERROR(VLOOKUP(申込一覧!I32,申込一覧!$AV$5:$AW$26,2,FALSE),"")</f>
        <v/>
      </c>
      <c r="J13" s="11" t="str">
        <f>IFERROR(VLOOKUP(申込一覧!J32,申込一覧!$AV$5:$AW$26,2,FALSE),"")</f>
        <v/>
      </c>
      <c r="K13" s="32" t="str">
        <f>IFERROR(VLOOKUP(申込一覧!K32,申込一覧!$AV$5:$AW$26,2,FALSE),"")</f>
        <v/>
      </c>
      <c r="L13" s="40" t="str">
        <f>IFERROR(VLOOKUP(申込一覧!L32,申込一覧!$AV$27:$AW$50,2,FALSE),"")</f>
        <v/>
      </c>
    </row>
    <row r="14" spans="1:12">
      <c r="A14" s="31">
        <v>11</v>
      </c>
      <c r="B14" s="11" t="str">
        <f>IF(申込一覧!B33=1,"男",IF(申込一覧!B33=2,"女",""))</f>
        <v/>
      </c>
      <c r="C14" s="11" t="str">
        <f>IF(申込一覧!C33="","",申込一覧!C33)</f>
        <v/>
      </c>
      <c r="D14" s="11" t="str">
        <f>IF(申込一覧!D33="","",申込一覧!D33)</f>
        <v/>
      </c>
      <c r="E14" s="11" t="str">
        <f>IF(申込一覧!E33="","",申込一覧!E33)</f>
        <v/>
      </c>
      <c r="F14" s="32" t="str">
        <f>IF(申込一覧!F33="","",申込一覧!F33)</f>
        <v/>
      </c>
      <c r="G14" s="37" t="str">
        <f>IF(申込一覧!G33="","",申込一覧!G33)</f>
        <v/>
      </c>
      <c r="H14" s="31" t="str">
        <f>IFERROR(VLOOKUP(申込一覧!H33,申込一覧!$AV$5:$AW$26,2,FALSE),"")</f>
        <v/>
      </c>
      <c r="I14" s="11" t="str">
        <f>IFERROR(VLOOKUP(申込一覧!I33,申込一覧!$AV$5:$AW$26,2,FALSE),"")</f>
        <v/>
      </c>
      <c r="J14" s="11" t="str">
        <f>IFERROR(VLOOKUP(申込一覧!J33,申込一覧!$AV$5:$AW$26,2,FALSE),"")</f>
        <v/>
      </c>
      <c r="K14" s="32" t="str">
        <f>IFERROR(VLOOKUP(申込一覧!K33,申込一覧!$AV$5:$AW$26,2,FALSE),"")</f>
        <v/>
      </c>
      <c r="L14" s="40" t="str">
        <f>IFERROR(VLOOKUP(申込一覧!L33,申込一覧!$AV$27:$AW$50,2,FALSE),"")</f>
        <v/>
      </c>
    </row>
    <row r="15" spans="1:12">
      <c r="A15" s="31">
        <v>12</v>
      </c>
      <c r="B15" s="11" t="str">
        <f>IF(申込一覧!B34=1,"男",IF(申込一覧!B34=2,"女",""))</f>
        <v/>
      </c>
      <c r="C15" s="11" t="str">
        <f>IF(申込一覧!C34="","",申込一覧!C34)</f>
        <v/>
      </c>
      <c r="D15" s="11" t="str">
        <f>IF(申込一覧!D34="","",申込一覧!D34)</f>
        <v/>
      </c>
      <c r="E15" s="11" t="str">
        <f>IF(申込一覧!E34="","",申込一覧!E34)</f>
        <v/>
      </c>
      <c r="F15" s="32" t="str">
        <f>IF(申込一覧!F34="","",申込一覧!F34)</f>
        <v/>
      </c>
      <c r="G15" s="37" t="str">
        <f>IF(申込一覧!G34="","",申込一覧!G34)</f>
        <v/>
      </c>
      <c r="H15" s="31" t="str">
        <f>IFERROR(VLOOKUP(申込一覧!H34,申込一覧!$AV$5:$AW$26,2,FALSE),"")</f>
        <v/>
      </c>
      <c r="I15" s="11" t="str">
        <f>IFERROR(VLOOKUP(申込一覧!I34,申込一覧!$AV$5:$AW$26,2,FALSE),"")</f>
        <v/>
      </c>
      <c r="J15" s="11" t="str">
        <f>IFERROR(VLOOKUP(申込一覧!J34,申込一覧!$AV$5:$AW$26,2,FALSE),"")</f>
        <v/>
      </c>
      <c r="K15" s="32" t="str">
        <f>IFERROR(VLOOKUP(申込一覧!K34,申込一覧!$AV$5:$AW$26,2,FALSE),"")</f>
        <v/>
      </c>
      <c r="L15" s="40" t="str">
        <f>IFERROR(VLOOKUP(申込一覧!L34,申込一覧!$AV$27:$AW$50,2,FALSE),"")</f>
        <v/>
      </c>
    </row>
    <row r="16" spans="1:12">
      <c r="A16" s="31">
        <v>13</v>
      </c>
      <c r="B16" s="11" t="str">
        <f>IF(申込一覧!B35=1,"男",IF(申込一覧!B35=2,"女",""))</f>
        <v/>
      </c>
      <c r="C16" s="11" t="str">
        <f>IF(申込一覧!C35="","",申込一覧!C35)</f>
        <v/>
      </c>
      <c r="D16" s="11" t="str">
        <f>IF(申込一覧!D35="","",申込一覧!D35)</f>
        <v/>
      </c>
      <c r="E16" s="11" t="str">
        <f>IF(申込一覧!E35="","",申込一覧!E35)</f>
        <v/>
      </c>
      <c r="F16" s="32" t="str">
        <f>IF(申込一覧!F35="","",申込一覧!F35)</f>
        <v/>
      </c>
      <c r="G16" s="37" t="str">
        <f>IF(申込一覧!G35="","",申込一覧!G35)</f>
        <v/>
      </c>
      <c r="H16" s="31" t="str">
        <f>IFERROR(VLOOKUP(申込一覧!H35,申込一覧!$AV$5:$AW$26,2,FALSE),"")</f>
        <v/>
      </c>
      <c r="I16" s="11" t="str">
        <f>IFERROR(VLOOKUP(申込一覧!I35,申込一覧!$AV$5:$AW$26,2,FALSE),"")</f>
        <v/>
      </c>
      <c r="J16" s="11" t="str">
        <f>IFERROR(VLOOKUP(申込一覧!J35,申込一覧!$AV$5:$AW$26,2,FALSE),"")</f>
        <v/>
      </c>
      <c r="K16" s="32" t="str">
        <f>IFERROR(VLOOKUP(申込一覧!K35,申込一覧!$AV$5:$AW$26,2,FALSE),"")</f>
        <v/>
      </c>
      <c r="L16" s="40" t="str">
        <f>IFERROR(VLOOKUP(申込一覧!L35,申込一覧!$AV$27:$AW$50,2,FALSE),"")</f>
        <v/>
      </c>
    </row>
    <row r="17" spans="1:12">
      <c r="A17" s="31">
        <v>14</v>
      </c>
      <c r="B17" s="11" t="str">
        <f>IF(申込一覧!B36=1,"男",IF(申込一覧!B36=2,"女",""))</f>
        <v/>
      </c>
      <c r="C17" s="11" t="str">
        <f>IF(申込一覧!C36="","",申込一覧!C36)</f>
        <v/>
      </c>
      <c r="D17" s="11" t="str">
        <f>IF(申込一覧!D36="","",申込一覧!D36)</f>
        <v/>
      </c>
      <c r="E17" s="11" t="str">
        <f>IF(申込一覧!E36="","",申込一覧!E36)</f>
        <v/>
      </c>
      <c r="F17" s="32" t="str">
        <f>IF(申込一覧!F36="","",申込一覧!F36)</f>
        <v/>
      </c>
      <c r="G17" s="37" t="str">
        <f>IF(申込一覧!G36="","",申込一覧!G36)</f>
        <v/>
      </c>
      <c r="H17" s="31" t="str">
        <f>IFERROR(VLOOKUP(申込一覧!H36,申込一覧!$AV$5:$AW$26,2,FALSE),"")</f>
        <v/>
      </c>
      <c r="I17" s="11" t="str">
        <f>IFERROR(VLOOKUP(申込一覧!I36,申込一覧!$AV$5:$AW$26,2,FALSE),"")</f>
        <v/>
      </c>
      <c r="J17" s="11" t="str">
        <f>IFERROR(VLOOKUP(申込一覧!J36,申込一覧!$AV$5:$AW$26,2,FALSE),"")</f>
        <v/>
      </c>
      <c r="K17" s="32" t="str">
        <f>IFERROR(VLOOKUP(申込一覧!K36,申込一覧!$AV$5:$AW$26,2,FALSE),"")</f>
        <v/>
      </c>
      <c r="L17" s="40" t="str">
        <f>IFERROR(VLOOKUP(申込一覧!L36,申込一覧!$AV$27:$AW$50,2,FALSE),"")</f>
        <v/>
      </c>
    </row>
    <row r="18" spans="1:12">
      <c r="A18" s="31">
        <v>15</v>
      </c>
      <c r="B18" s="11" t="str">
        <f>IF(申込一覧!B37=1,"男",IF(申込一覧!B37=2,"女",""))</f>
        <v/>
      </c>
      <c r="C18" s="11" t="str">
        <f>IF(申込一覧!C37="","",申込一覧!C37)</f>
        <v/>
      </c>
      <c r="D18" s="11" t="str">
        <f>IF(申込一覧!D37="","",申込一覧!D37)</f>
        <v/>
      </c>
      <c r="E18" s="11" t="str">
        <f>IF(申込一覧!E37="","",申込一覧!E37)</f>
        <v/>
      </c>
      <c r="F18" s="32" t="str">
        <f>IF(申込一覧!F37="","",申込一覧!F37)</f>
        <v/>
      </c>
      <c r="G18" s="37" t="str">
        <f>IF(申込一覧!G37="","",申込一覧!G37)</f>
        <v/>
      </c>
      <c r="H18" s="31" t="str">
        <f>IFERROR(VLOOKUP(申込一覧!H37,申込一覧!$AV$5:$AW$26,2,FALSE),"")</f>
        <v/>
      </c>
      <c r="I18" s="11" t="str">
        <f>IFERROR(VLOOKUP(申込一覧!I37,申込一覧!$AV$5:$AW$26,2,FALSE),"")</f>
        <v/>
      </c>
      <c r="J18" s="11" t="str">
        <f>IFERROR(VLOOKUP(申込一覧!J37,申込一覧!$AV$5:$AW$26,2,FALSE),"")</f>
        <v/>
      </c>
      <c r="K18" s="32" t="str">
        <f>IFERROR(VLOOKUP(申込一覧!K37,申込一覧!$AV$5:$AW$26,2,FALSE),"")</f>
        <v/>
      </c>
      <c r="L18" s="40" t="str">
        <f>IFERROR(VLOOKUP(申込一覧!L37,申込一覧!$AV$27:$AW$50,2,FALSE),"")</f>
        <v/>
      </c>
    </row>
    <row r="19" spans="1:12">
      <c r="A19" s="31">
        <v>16</v>
      </c>
      <c r="B19" s="11" t="str">
        <f>IF(申込一覧!B38=1,"男",IF(申込一覧!B38=2,"女",""))</f>
        <v/>
      </c>
      <c r="C19" s="11" t="str">
        <f>IF(申込一覧!C38="","",申込一覧!C38)</f>
        <v/>
      </c>
      <c r="D19" s="11" t="str">
        <f>IF(申込一覧!D38="","",申込一覧!D38)</f>
        <v/>
      </c>
      <c r="E19" s="11" t="str">
        <f>IF(申込一覧!E38="","",申込一覧!E38)</f>
        <v/>
      </c>
      <c r="F19" s="32" t="str">
        <f>IF(申込一覧!F38="","",申込一覧!F38)</f>
        <v/>
      </c>
      <c r="G19" s="37" t="str">
        <f>IF(申込一覧!G38="","",申込一覧!G38)</f>
        <v/>
      </c>
      <c r="H19" s="31" t="str">
        <f>IFERROR(VLOOKUP(申込一覧!H38,申込一覧!$AV$5:$AW$26,2,FALSE),"")</f>
        <v/>
      </c>
      <c r="I19" s="11" t="str">
        <f>IFERROR(VLOOKUP(申込一覧!I38,申込一覧!$AV$5:$AW$26,2,FALSE),"")</f>
        <v/>
      </c>
      <c r="J19" s="11" t="str">
        <f>IFERROR(VLOOKUP(申込一覧!J38,申込一覧!$AV$5:$AW$26,2,FALSE),"")</f>
        <v/>
      </c>
      <c r="K19" s="32" t="str">
        <f>IFERROR(VLOOKUP(申込一覧!K38,申込一覧!$AV$5:$AW$26,2,FALSE),"")</f>
        <v/>
      </c>
      <c r="L19" s="40" t="str">
        <f>IFERROR(VLOOKUP(申込一覧!L38,申込一覧!$AV$27:$AW$50,2,FALSE),"")</f>
        <v/>
      </c>
    </row>
    <row r="20" spans="1:12">
      <c r="A20" s="31">
        <v>17</v>
      </c>
      <c r="B20" s="11" t="str">
        <f>IF(申込一覧!B39=1,"男",IF(申込一覧!B39=2,"女",""))</f>
        <v/>
      </c>
      <c r="C20" s="11" t="str">
        <f>IF(申込一覧!C39="","",申込一覧!C39)</f>
        <v/>
      </c>
      <c r="D20" s="11" t="str">
        <f>IF(申込一覧!D39="","",申込一覧!D39)</f>
        <v/>
      </c>
      <c r="E20" s="11" t="str">
        <f>IF(申込一覧!E39="","",申込一覧!E39)</f>
        <v/>
      </c>
      <c r="F20" s="32" t="str">
        <f>IF(申込一覧!F39="","",申込一覧!F39)</f>
        <v/>
      </c>
      <c r="G20" s="37" t="str">
        <f>IF(申込一覧!G39="","",申込一覧!G39)</f>
        <v/>
      </c>
      <c r="H20" s="31" t="str">
        <f>IFERROR(VLOOKUP(申込一覧!H39,申込一覧!$AV$5:$AW$26,2,FALSE),"")</f>
        <v/>
      </c>
      <c r="I20" s="11" t="str">
        <f>IFERROR(VLOOKUP(申込一覧!I39,申込一覧!$AV$5:$AW$26,2,FALSE),"")</f>
        <v/>
      </c>
      <c r="J20" s="11" t="str">
        <f>IFERROR(VLOOKUP(申込一覧!J39,申込一覧!$AV$5:$AW$26,2,FALSE),"")</f>
        <v/>
      </c>
      <c r="K20" s="32" t="str">
        <f>IFERROR(VLOOKUP(申込一覧!K39,申込一覧!$AV$5:$AW$26,2,FALSE),"")</f>
        <v/>
      </c>
      <c r="L20" s="40" t="str">
        <f>IFERROR(VLOOKUP(申込一覧!L39,申込一覧!$AV$27:$AW$50,2,FALSE),"")</f>
        <v/>
      </c>
    </row>
    <row r="21" spans="1:12">
      <c r="A21" s="31">
        <v>18</v>
      </c>
      <c r="B21" s="11" t="str">
        <f>IF(申込一覧!B40=1,"男",IF(申込一覧!B40=2,"女",""))</f>
        <v/>
      </c>
      <c r="C21" s="11" t="str">
        <f>IF(申込一覧!C40="","",申込一覧!C40)</f>
        <v/>
      </c>
      <c r="D21" s="11" t="str">
        <f>IF(申込一覧!D40="","",申込一覧!D40)</f>
        <v/>
      </c>
      <c r="E21" s="11" t="str">
        <f>IF(申込一覧!E40="","",申込一覧!E40)</f>
        <v/>
      </c>
      <c r="F21" s="32" t="str">
        <f>IF(申込一覧!F40="","",申込一覧!F40)</f>
        <v/>
      </c>
      <c r="G21" s="37" t="str">
        <f>IF(申込一覧!G40="","",申込一覧!G40)</f>
        <v/>
      </c>
      <c r="H21" s="31" t="str">
        <f>IFERROR(VLOOKUP(申込一覧!H40,申込一覧!$AV$5:$AW$26,2,FALSE),"")</f>
        <v/>
      </c>
      <c r="I21" s="11" t="str">
        <f>IFERROR(VLOOKUP(申込一覧!I40,申込一覧!$AV$5:$AW$26,2,FALSE),"")</f>
        <v/>
      </c>
      <c r="J21" s="11" t="str">
        <f>IFERROR(VLOOKUP(申込一覧!J40,申込一覧!$AV$5:$AW$26,2,FALSE),"")</f>
        <v/>
      </c>
      <c r="K21" s="32" t="str">
        <f>IFERROR(VLOOKUP(申込一覧!K40,申込一覧!$AV$5:$AW$26,2,FALSE),"")</f>
        <v/>
      </c>
      <c r="L21" s="40" t="str">
        <f>IFERROR(VLOOKUP(申込一覧!L40,申込一覧!$AV$27:$AW$50,2,FALSE),"")</f>
        <v/>
      </c>
    </row>
    <row r="22" spans="1:12">
      <c r="A22" s="31">
        <v>19</v>
      </c>
      <c r="B22" s="11" t="str">
        <f>IF(申込一覧!B41=1,"男",IF(申込一覧!B41=2,"女",""))</f>
        <v/>
      </c>
      <c r="C22" s="11" t="str">
        <f>IF(申込一覧!C41="","",申込一覧!C41)</f>
        <v/>
      </c>
      <c r="D22" s="11" t="str">
        <f>IF(申込一覧!D41="","",申込一覧!D41)</f>
        <v/>
      </c>
      <c r="E22" s="11" t="str">
        <f>IF(申込一覧!E41="","",申込一覧!E41)</f>
        <v/>
      </c>
      <c r="F22" s="32" t="str">
        <f>IF(申込一覧!F41="","",申込一覧!F41)</f>
        <v/>
      </c>
      <c r="G22" s="37" t="str">
        <f>IF(申込一覧!G41="","",申込一覧!G41)</f>
        <v/>
      </c>
      <c r="H22" s="31" t="str">
        <f>IFERROR(VLOOKUP(申込一覧!H41,申込一覧!$AV$5:$AW$26,2,FALSE),"")</f>
        <v/>
      </c>
      <c r="I22" s="11" t="str">
        <f>IFERROR(VLOOKUP(申込一覧!I41,申込一覧!$AV$5:$AW$26,2,FALSE),"")</f>
        <v/>
      </c>
      <c r="J22" s="11" t="str">
        <f>IFERROR(VLOOKUP(申込一覧!J41,申込一覧!$AV$5:$AW$26,2,FALSE),"")</f>
        <v/>
      </c>
      <c r="K22" s="32" t="str">
        <f>IFERROR(VLOOKUP(申込一覧!K41,申込一覧!$AV$5:$AW$26,2,FALSE),"")</f>
        <v/>
      </c>
      <c r="L22" s="40" t="str">
        <f>IFERROR(VLOOKUP(申込一覧!L41,申込一覧!$AV$27:$AW$50,2,FALSE),"")</f>
        <v/>
      </c>
    </row>
    <row r="23" spans="1:12">
      <c r="A23" s="31">
        <v>20</v>
      </c>
      <c r="B23" s="11" t="str">
        <f>IF(申込一覧!B42=1,"男",IF(申込一覧!B42=2,"女",""))</f>
        <v/>
      </c>
      <c r="C23" s="11" t="str">
        <f>IF(申込一覧!C42="","",申込一覧!C42)</f>
        <v/>
      </c>
      <c r="D23" s="11" t="str">
        <f>IF(申込一覧!D42="","",申込一覧!D42)</f>
        <v/>
      </c>
      <c r="E23" s="11" t="str">
        <f>IF(申込一覧!E42="","",申込一覧!E42)</f>
        <v/>
      </c>
      <c r="F23" s="32" t="str">
        <f>IF(申込一覧!F42="","",申込一覧!F42)</f>
        <v/>
      </c>
      <c r="G23" s="37" t="str">
        <f>IF(申込一覧!G42="","",申込一覧!G42)</f>
        <v/>
      </c>
      <c r="H23" s="31" t="str">
        <f>IFERROR(VLOOKUP(申込一覧!H42,申込一覧!$AV$5:$AW$26,2,FALSE),"")</f>
        <v/>
      </c>
      <c r="I23" s="11" t="str">
        <f>IFERROR(VLOOKUP(申込一覧!I42,申込一覧!$AV$5:$AW$26,2,FALSE),"")</f>
        <v/>
      </c>
      <c r="J23" s="11" t="str">
        <f>IFERROR(VLOOKUP(申込一覧!J42,申込一覧!$AV$5:$AW$26,2,FALSE),"")</f>
        <v/>
      </c>
      <c r="K23" s="32" t="str">
        <f>IFERROR(VLOOKUP(申込一覧!K42,申込一覧!$AV$5:$AW$26,2,FALSE),"")</f>
        <v/>
      </c>
      <c r="L23" s="40" t="str">
        <f>IFERROR(VLOOKUP(申込一覧!L42,申込一覧!$AV$27:$AW$50,2,FALSE),"")</f>
        <v/>
      </c>
    </row>
    <row r="24" spans="1:12">
      <c r="A24" s="31">
        <v>21</v>
      </c>
      <c r="B24" s="11" t="str">
        <f>IF(申込一覧!B43=1,"男",IF(申込一覧!B43=2,"女",""))</f>
        <v/>
      </c>
      <c r="C24" s="11" t="str">
        <f>IF(申込一覧!C43="","",申込一覧!C43)</f>
        <v/>
      </c>
      <c r="D24" s="11" t="str">
        <f>IF(申込一覧!D43="","",申込一覧!D43)</f>
        <v/>
      </c>
      <c r="E24" s="11" t="str">
        <f>IF(申込一覧!E43="","",申込一覧!E43)</f>
        <v/>
      </c>
      <c r="F24" s="32" t="str">
        <f>IF(申込一覧!F43="","",申込一覧!F43)</f>
        <v/>
      </c>
      <c r="G24" s="37" t="str">
        <f>IF(申込一覧!G43="","",申込一覧!G43)</f>
        <v/>
      </c>
      <c r="H24" s="31" t="str">
        <f>IFERROR(VLOOKUP(申込一覧!H43,申込一覧!$AV$5:$AW$26,2,FALSE),"")</f>
        <v/>
      </c>
      <c r="I24" s="11" t="str">
        <f>IFERROR(VLOOKUP(申込一覧!I43,申込一覧!$AV$5:$AW$26,2,FALSE),"")</f>
        <v/>
      </c>
      <c r="J24" s="11" t="str">
        <f>IFERROR(VLOOKUP(申込一覧!J43,申込一覧!$AV$5:$AW$26,2,FALSE),"")</f>
        <v/>
      </c>
      <c r="K24" s="32" t="str">
        <f>IFERROR(VLOOKUP(申込一覧!K43,申込一覧!$AV$5:$AW$26,2,FALSE),"")</f>
        <v/>
      </c>
      <c r="L24" s="40" t="str">
        <f>IFERROR(VLOOKUP(申込一覧!L43,申込一覧!$AV$27:$AW$50,2,FALSE),"")</f>
        <v/>
      </c>
    </row>
    <row r="25" spans="1:12">
      <c r="A25" s="31">
        <v>22</v>
      </c>
      <c r="B25" s="11" t="str">
        <f>IF(申込一覧!B44=1,"男",IF(申込一覧!B44=2,"女",""))</f>
        <v/>
      </c>
      <c r="C25" s="11" t="str">
        <f>IF(申込一覧!C44="","",申込一覧!C44)</f>
        <v/>
      </c>
      <c r="D25" s="11" t="str">
        <f>IF(申込一覧!D44="","",申込一覧!D44)</f>
        <v/>
      </c>
      <c r="E25" s="11" t="str">
        <f>IF(申込一覧!E44="","",申込一覧!E44)</f>
        <v/>
      </c>
      <c r="F25" s="32" t="str">
        <f>IF(申込一覧!F44="","",申込一覧!F44)</f>
        <v/>
      </c>
      <c r="G25" s="37" t="str">
        <f>IF(申込一覧!G44="","",申込一覧!G44)</f>
        <v/>
      </c>
      <c r="H25" s="31" t="str">
        <f>IFERROR(VLOOKUP(申込一覧!H44,申込一覧!$AV$5:$AW$26,2,FALSE),"")</f>
        <v/>
      </c>
      <c r="I25" s="11" t="str">
        <f>IFERROR(VLOOKUP(申込一覧!I44,申込一覧!$AV$5:$AW$26,2,FALSE),"")</f>
        <v/>
      </c>
      <c r="J25" s="11" t="str">
        <f>IFERROR(VLOOKUP(申込一覧!J44,申込一覧!$AV$5:$AW$26,2,FALSE),"")</f>
        <v/>
      </c>
      <c r="K25" s="32" t="str">
        <f>IFERROR(VLOOKUP(申込一覧!K44,申込一覧!$AV$5:$AW$26,2,FALSE),"")</f>
        <v/>
      </c>
      <c r="L25" s="40" t="str">
        <f>IFERROR(VLOOKUP(申込一覧!L44,申込一覧!$AV$27:$AW$50,2,FALSE),"")</f>
        <v/>
      </c>
    </row>
    <row r="26" spans="1:12">
      <c r="A26" s="31">
        <v>23</v>
      </c>
      <c r="B26" s="11" t="str">
        <f>IF(申込一覧!B45=1,"男",IF(申込一覧!B45=2,"女",""))</f>
        <v/>
      </c>
      <c r="C26" s="11" t="str">
        <f>IF(申込一覧!C45="","",申込一覧!C45)</f>
        <v/>
      </c>
      <c r="D26" s="11" t="str">
        <f>IF(申込一覧!D45="","",申込一覧!D45)</f>
        <v/>
      </c>
      <c r="E26" s="11" t="str">
        <f>IF(申込一覧!E45="","",申込一覧!E45)</f>
        <v/>
      </c>
      <c r="F26" s="32" t="str">
        <f>IF(申込一覧!F45="","",申込一覧!F45)</f>
        <v/>
      </c>
      <c r="G26" s="37" t="str">
        <f>IF(申込一覧!G45="","",申込一覧!G45)</f>
        <v/>
      </c>
      <c r="H26" s="31" t="str">
        <f>IFERROR(VLOOKUP(申込一覧!H45,申込一覧!$AV$5:$AW$26,2,FALSE),"")</f>
        <v/>
      </c>
      <c r="I26" s="11" t="str">
        <f>IFERROR(VLOOKUP(申込一覧!I45,申込一覧!$AV$5:$AW$26,2,FALSE),"")</f>
        <v/>
      </c>
      <c r="J26" s="11" t="str">
        <f>IFERROR(VLOOKUP(申込一覧!J45,申込一覧!$AV$5:$AW$26,2,FALSE),"")</f>
        <v/>
      </c>
      <c r="K26" s="32" t="str">
        <f>IFERROR(VLOOKUP(申込一覧!K45,申込一覧!$AV$5:$AW$26,2,FALSE),"")</f>
        <v/>
      </c>
      <c r="L26" s="40" t="str">
        <f>IFERROR(VLOOKUP(申込一覧!L45,申込一覧!$AV$27:$AW$50,2,FALSE),"")</f>
        <v/>
      </c>
    </row>
    <row r="27" spans="1:12">
      <c r="A27" s="31">
        <v>24</v>
      </c>
      <c r="B27" s="11" t="str">
        <f>IF(申込一覧!B46=1,"男",IF(申込一覧!B46=2,"女",""))</f>
        <v/>
      </c>
      <c r="C27" s="11" t="str">
        <f>IF(申込一覧!C46="","",申込一覧!C46)</f>
        <v/>
      </c>
      <c r="D27" s="11" t="str">
        <f>IF(申込一覧!D46="","",申込一覧!D46)</f>
        <v/>
      </c>
      <c r="E27" s="11" t="str">
        <f>IF(申込一覧!E46="","",申込一覧!E46)</f>
        <v/>
      </c>
      <c r="F27" s="32" t="str">
        <f>IF(申込一覧!F46="","",申込一覧!F46)</f>
        <v/>
      </c>
      <c r="G27" s="37" t="str">
        <f>IF(申込一覧!G46="","",申込一覧!G46)</f>
        <v/>
      </c>
      <c r="H27" s="31" t="str">
        <f>IFERROR(VLOOKUP(申込一覧!H46,申込一覧!$AV$5:$AW$26,2,FALSE),"")</f>
        <v/>
      </c>
      <c r="I27" s="11" t="str">
        <f>IFERROR(VLOOKUP(申込一覧!I46,申込一覧!$AV$5:$AW$26,2,FALSE),"")</f>
        <v/>
      </c>
      <c r="J27" s="11" t="str">
        <f>IFERROR(VLOOKUP(申込一覧!J46,申込一覧!$AV$5:$AW$26,2,FALSE),"")</f>
        <v/>
      </c>
      <c r="K27" s="32" t="str">
        <f>IFERROR(VLOOKUP(申込一覧!K46,申込一覧!$AV$5:$AW$26,2,FALSE),"")</f>
        <v/>
      </c>
      <c r="L27" s="40" t="str">
        <f>IFERROR(VLOOKUP(申込一覧!L46,申込一覧!$AV$27:$AW$50,2,FALSE),"")</f>
        <v/>
      </c>
    </row>
    <row r="28" spans="1:12">
      <c r="A28" s="31">
        <v>25</v>
      </c>
      <c r="B28" s="11" t="str">
        <f>IF(申込一覧!B47=1,"男",IF(申込一覧!B47=2,"女",""))</f>
        <v/>
      </c>
      <c r="C28" s="11" t="str">
        <f>IF(申込一覧!C47="","",申込一覧!C47)</f>
        <v/>
      </c>
      <c r="D28" s="11" t="str">
        <f>IF(申込一覧!D47="","",申込一覧!D47)</f>
        <v/>
      </c>
      <c r="E28" s="11" t="str">
        <f>IF(申込一覧!E47="","",申込一覧!E47)</f>
        <v/>
      </c>
      <c r="F28" s="32" t="str">
        <f>IF(申込一覧!F47="","",申込一覧!F47)</f>
        <v/>
      </c>
      <c r="G28" s="37" t="str">
        <f>IF(申込一覧!G47="","",申込一覧!G47)</f>
        <v/>
      </c>
      <c r="H28" s="31" t="str">
        <f>IFERROR(VLOOKUP(申込一覧!H47,申込一覧!$AV$5:$AW$26,2,FALSE),"")</f>
        <v/>
      </c>
      <c r="I28" s="11" t="str">
        <f>IFERROR(VLOOKUP(申込一覧!I47,申込一覧!$AV$5:$AW$26,2,FALSE),"")</f>
        <v/>
      </c>
      <c r="J28" s="11" t="str">
        <f>IFERROR(VLOOKUP(申込一覧!J47,申込一覧!$AV$5:$AW$26,2,FALSE),"")</f>
        <v/>
      </c>
      <c r="K28" s="32" t="str">
        <f>IFERROR(VLOOKUP(申込一覧!K47,申込一覧!$AV$5:$AW$26,2,FALSE),"")</f>
        <v/>
      </c>
      <c r="L28" s="40" t="str">
        <f>IFERROR(VLOOKUP(申込一覧!L47,申込一覧!$AV$27:$AW$50,2,FALSE),"")</f>
        <v/>
      </c>
    </row>
    <row r="29" spans="1:12">
      <c r="A29" s="31">
        <v>26</v>
      </c>
      <c r="B29" s="11" t="str">
        <f>IF(申込一覧!B48=1,"男",IF(申込一覧!B48=2,"女",""))</f>
        <v/>
      </c>
      <c r="C29" s="11" t="str">
        <f>IF(申込一覧!C48="","",申込一覧!C48)</f>
        <v/>
      </c>
      <c r="D29" s="11" t="str">
        <f>IF(申込一覧!D48="","",申込一覧!D48)</f>
        <v/>
      </c>
      <c r="E29" s="11" t="str">
        <f>IF(申込一覧!E48="","",申込一覧!E48)</f>
        <v/>
      </c>
      <c r="F29" s="32" t="str">
        <f>IF(申込一覧!F48="","",申込一覧!F48)</f>
        <v/>
      </c>
      <c r="G29" s="37" t="str">
        <f>IF(申込一覧!G48="","",申込一覧!G48)</f>
        <v/>
      </c>
      <c r="H29" s="31" t="str">
        <f>IFERROR(VLOOKUP(申込一覧!H48,申込一覧!$AV$5:$AW$26,2,FALSE),"")</f>
        <v/>
      </c>
      <c r="I29" s="11" t="str">
        <f>IFERROR(VLOOKUP(申込一覧!I48,申込一覧!$AV$5:$AW$26,2,FALSE),"")</f>
        <v/>
      </c>
      <c r="J29" s="11" t="str">
        <f>IFERROR(VLOOKUP(申込一覧!J48,申込一覧!$AV$5:$AW$26,2,FALSE),"")</f>
        <v/>
      </c>
      <c r="K29" s="32" t="str">
        <f>IFERROR(VLOOKUP(申込一覧!K48,申込一覧!$AV$5:$AW$26,2,FALSE),"")</f>
        <v/>
      </c>
      <c r="L29" s="40" t="str">
        <f>IFERROR(VLOOKUP(申込一覧!L48,申込一覧!$AV$27:$AW$50,2,FALSE),"")</f>
        <v/>
      </c>
    </row>
    <row r="30" spans="1:12">
      <c r="A30" s="31">
        <v>27</v>
      </c>
      <c r="B30" s="11" t="str">
        <f>IF(申込一覧!B49=1,"男",IF(申込一覧!B49=2,"女",""))</f>
        <v/>
      </c>
      <c r="C30" s="11" t="str">
        <f>IF(申込一覧!C49="","",申込一覧!C49)</f>
        <v/>
      </c>
      <c r="D30" s="11" t="str">
        <f>IF(申込一覧!D49="","",申込一覧!D49)</f>
        <v/>
      </c>
      <c r="E30" s="11" t="str">
        <f>IF(申込一覧!E49="","",申込一覧!E49)</f>
        <v/>
      </c>
      <c r="F30" s="32" t="str">
        <f>IF(申込一覧!F49="","",申込一覧!F49)</f>
        <v/>
      </c>
      <c r="G30" s="37" t="str">
        <f>IF(申込一覧!G49="","",申込一覧!G49)</f>
        <v/>
      </c>
      <c r="H30" s="31" t="str">
        <f>IFERROR(VLOOKUP(申込一覧!H49,申込一覧!$AV$5:$AW$26,2,FALSE),"")</f>
        <v/>
      </c>
      <c r="I30" s="11" t="str">
        <f>IFERROR(VLOOKUP(申込一覧!I49,申込一覧!$AV$5:$AW$26,2,FALSE),"")</f>
        <v/>
      </c>
      <c r="J30" s="11" t="str">
        <f>IFERROR(VLOOKUP(申込一覧!J49,申込一覧!$AV$5:$AW$26,2,FALSE),"")</f>
        <v/>
      </c>
      <c r="K30" s="32" t="str">
        <f>IFERROR(VLOOKUP(申込一覧!K49,申込一覧!$AV$5:$AW$26,2,FALSE),"")</f>
        <v/>
      </c>
      <c r="L30" s="40" t="str">
        <f>IFERROR(VLOOKUP(申込一覧!L49,申込一覧!$AV$27:$AW$50,2,FALSE),"")</f>
        <v/>
      </c>
    </row>
    <row r="31" spans="1:12">
      <c r="A31" s="31">
        <v>28</v>
      </c>
      <c r="B31" s="11" t="str">
        <f>IF(申込一覧!B50=1,"男",IF(申込一覧!B50=2,"女",""))</f>
        <v/>
      </c>
      <c r="C31" s="11" t="str">
        <f>IF(申込一覧!C50="","",申込一覧!C50)</f>
        <v/>
      </c>
      <c r="D31" s="11" t="str">
        <f>IF(申込一覧!D50="","",申込一覧!D50)</f>
        <v/>
      </c>
      <c r="E31" s="11" t="str">
        <f>IF(申込一覧!E50="","",申込一覧!E50)</f>
        <v/>
      </c>
      <c r="F31" s="32" t="str">
        <f>IF(申込一覧!F50="","",申込一覧!F50)</f>
        <v/>
      </c>
      <c r="G31" s="37" t="str">
        <f>IF(申込一覧!G50="","",申込一覧!G50)</f>
        <v/>
      </c>
      <c r="H31" s="31" t="str">
        <f>IFERROR(VLOOKUP(申込一覧!H50,申込一覧!$AV$5:$AW$26,2,FALSE),"")</f>
        <v/>
      </c>
      <c r="I31" s="11" t="str">
        <f>IFERROR(VLOOKUP(申込一覧!I50,申込一覧!$AV$5:$AW$26,2,FALSE),"")</f>
        <v/>
      </c>
      <c r="J31" s="11" t="str">
        <f>IFERROR(VLOOKUP(申込一覧!J50,申込一覧!$AV$5:$AW$26,2,FALSE),"")</f>
        <v/>
      </c>
      <c r="K31" s="32" t="str">
        <f>IFERROR(VLOOKUP(申込一覧!K50,申込一覧!$AV$5:$AW$26,2,FALSE),"")</f>
        <v/>
      </c>
      <c r="L31" s="40" t="str">
        <f>IFERROR(VLOOKUP(申込一覧!L50,申込一覧!$AV$27:$AW$50,2,FALSE),"")</f>
        <v/>
      </c>
    </row>
    <row r="32" spans="1:12">
      <c r="A32" s="31">
        <v>29</v>
      </c>
      <c r="B32" s="11" t="str">
        <f>IF(申込一覧!B51=1,"男",IF(申込一覧!B51=2,"女",""))</f>
        <v/>
      </c>
      <c r="C32" s="11" t="str">
        <f>IF(申込一覧!C51="","",申込一覧!C51)</f>
        <v/>
      </c>
      <c r="D32" s="11" t="str">
        <f>IF(申込一覧!D51="","",申込一覧!D51)</f>
        <v/>
      </c>
      <c r="E32" s="11" t="str">
        <f>IF(申込一覧!E51="","",申込一覧!E51)</f>
        <v/>
      </c>
      <c r="F32" s="32" t="str">
        <f>IF(申込一覧!F51="","",申込一覧!F51)</f>
        <v/>
      </c>
      <c r="G32" s="37" t="str">
        <f>IF(申込一覧!G51="","",申込一覧!G51)</f>
        <v/>
      </c>
      <c r="H32" s="31" t="str">
        <f>IFERROR(VLOOKUP(申込一覧!H51,申込一覧!$AV$5:$AW$26,2,FALSE),"")</f>
        <v/>
      </c>
      <c r="I32" s="11" t="str">
        <f>IFERROR(VLOOKUP(申込一覧!I51,申込一覧!$AV$5:$AW$26,2,FALSE),"")</f>
        <v/>
      </c>
      <c r="J32" s="11" t="str">
        <f>IFERROR(VLOOKUP(申込一覧!J51,申込一覧!$AV$5:$AW$26,2,FALSE),"")</f>
        <v/>
      </c>
      <c r="K32" s="32" t="str">
        <f>IFERROR(VLOOKUP(申込一覧!K51,申込一覧!$AV$5:$AW$26,2,FALSE),"")</f>
        <v/>
      </c>
      <c r="L32" s="40" t="str">
        <f>IFERROR(VLOOKUP(申込一覧!L51,申込一覧!$AV$27:$AW$50,2,FALSE),"")</f>
        <v/>
      </c>
    </row>
    <row r="33" spans="1:12">
      <c r="A33" s="31">
        <v>30</v>
      </c>
      <c r="B33" s="11" t="str">
        <f>IF(申込一覧!B52=1,"男",IF(申込一覧!B52=2,"女",""))</f>
        <v/>
      </c>
      <c r="C33" s="11" t="str">
        <f>IF(申込一覧!C52="","",申込一覧!C52)</f>
        <v/>
      </c>
      <c r="D33" s="11" t="str">
        <f>IF(申込一覧!D52="","",申込一覧!D52)</f>
        <v/>
      </c>
      <c r="E33" s="11" t="str">
        <f>IF(申込一覧!E52="","",申込一覧!E52)</f>
        <v/>
      </c>
      <c r="F33" s="32" t="str">
        <f>IF(申込一覧!F52="","",申込一覧!F52)</f>
        <v/>
      </c>
      <c r="G33" s="37" t="str">
        <f>IF(申込一覧!G52="","",申込一覧!G52)</f>
        <v/>
      </c>
      <c r="H33" s="31" t="str">
        <f>IFERROR(VLOOKUP(申込一覧!H52,申込一覧!$AV$5:$AW$26,2,FALSE),"")</f>
        <v/>
      </c>
      <c r="I33" s="11" t="str">
        <f>IFERROR(VLOOKUP(申込一覧!I52,申込一覧!$AV$5:$AW$26,2,FALSE),"")</f>
        <v/>
      </c>
      <c r="J33" s="11" t="str">
        <f>IFERROR(VLOOKUP(申込一覧!J52,申込一覧!$AV$5:$AW$26,2,FALSE),"")</f>
        <v/>
      </c>
      <c r="K33" s="32" t="str">
        <f>IFERROR(VLOOKUP(申込一覧!K52,申込一覧!$AV$5:$AW$26,2,FALSE),"")</f>
        <v/>
      </c>
      <c r="L33" s="40" t="str">
        <f>IFERROR(VLOOKUP(申込一覧!L52,申込一覧!$AV$27:$AW$50,2,FALSE),"")</f>
        <v/>
      </c>
    </row>
    <row r="34" spans="1:12">
      <c r="A34" s="31">
        <v>31</v>
      </c>
      <c r="B34" s="11" t="str">
        <f>IF(申込一覧!B53=1,"男",IF(申込一覧!B53=2,"女",""))</f>
        <v/>
      </c>
      <c r="C34" s="11" t="str">
        <f>IF(申込一覧!C53="","",申込一覧!C53)</f>
        <v/>
      </c>
      <c r="D34" s="11" t="str">
        <f>IF(申込一覧!D53="","",申込一覧!D53)</f>
        <v/>
      </c>
      <c r="E34" s="11" t="str">
        <f>IF(申込一覧!E53="","",申込一覧!E53)</f>
        <v/>
      </c>
      <c r="F34" s="32" t="str">
        <f>IF(申込一覧!F53="","",申込一覧!F53)</f>
        <v/>
      </c>
      <c r="G34" s="37" t="str">
        <f>IF(申込一覧!G53="","",申込一覧!G53)</f>
        <v/>
      </c>
      <c r="H34" s="31" t="str">
        <f>IFERROR(VLOOKUP(申込一覧!H53,申込一覧!$AV$5:$AW$26,2,FALSE),"")</f>
        <v/>
      </c>
      <c r="I34" s="11" t="str">
        <f>IFERROR(VLOOKUP(申込一覧!I53,申込一覧!$AV$5:$AW$26,2,FALSE),"")</f>
        <v/>
      </c>
      <c r="J34" s="11" t="str">
        <f>IFERROR(VLOOKUP(申込一覧!J53,申込一覧!$AV$5:$AW$26,2,FALSE),"")</f>
        <v/>
      </c>
      <c r="K34" s="32" t="str">
        <f>IFERROR(VLOOKUP(申込一覧!K53,申込一覧!$AV$5:$AW$26,2,FALSE),"")</f>
        <v/>
      </c>
      <c r="L34" s="40" t="str">
        <f>IFERROR(VLOOKUP(申込一覧!L53,申込一覧!$AV$27:$AW$50,2,FALSE),"")</f>
        <v/>
      </c>
    </row>
    <row r="35" spans="1:12">
      <c r="A35" s="31">
        <v>32</v>
      </c>
      <c r="B35" s="11" t="str">
        <f>IF(申込一覧!B54=1,"男",IF(申込一覧!B54=2,"女",""))</f>
        <v/>
      </c>
      <c r="C35" s="11" t="str">
        <f>IF(申込一覧!C54="","",申込一覧!C54)</f>
        <v/>
      </c>
      <c r="D35" s="11" t="str">
        <f>IF(申込一覧!D54="","",申込一覧!D54)</f>
        <v/>
      </c>
      <c r="E35" s="11" t="str">
        <f>IF(申込一覧!E54="","",申込一覧!E54)</f>
        <v/>
      </c>
      <c r="F35" s="32" t="str">
        <f>IF(申込一覧!F54="","",申込一覧!F54)</f>
        <v/>
      </c>
      <c r="G35" s="37" t="str">
        <f>IF(申込一覧!G54="","",申込一覧!G54)</f>
        <v/>
      </c>
      <c r="H35" s="31" t="str">
        <f>IFERROR(VLOOKUP(申込一覧!H54,申込一覧!$AV$5:$AW$26,2,FALSE),"")</f>
        <v/>
      </c>
      <c r="I35" s="11" t="str">
        <f>IFERROR(VLOOKUP(申込一覧!I54,申込一覧!$AV$5:$AW$26,2,FALSE),"")</f>
        <v/>
      </c>
      <c r="J35" s="11" t="str">
        <f>IFERROR(VLOOKUP(申込一覧!J54,申込一覧!$AV$5:$AW$26,2,FALSE),"")</f>
        <v/>
      </c>
      <c r="K35" s="32" t="str">
        <f>IFERROR(VLOOKUP(申込一覧!K54,申込一覧!$AV$5:$AW$26,2,FALSE),"")</f>
        <v/>
      </c>
      <c r="L35" s="40" t="str">
        <f>IFERROR(VLOOKUP(申込一覧!L54,申込一覧!$AV$27:$AW$50,2,FALSE),"")</f>
        <v/>
      </c>
    </row>
    <row r="36" spans="1:12">
      <c r="A36" s="31">
        <v>33</v>
      </c>
      <c r="B36" s="11" t="str">
        <f>IF(申込一覧!B55=1,"男",IF(申込一覧!B55=2,"女",""))</f>
        <v/>
      </c>
      <c r="C36" s="11" t="str">
        <f>IF(申込一覧!C55="","",申込一覧!C55)</f>
        <v/>
      </c>
      <c r="D36" s="11" t="str">
        <f>IF(申込一覧!D55="","",申込一覧!D55)</f>
        <v/>
      </c>
      <c r="E36" s="11" t="str">
        <f>IF(申込一覧!E55="","",申込一覧!E55)</f>
        <v/>
      </c>
      <c r="F36" s="32" t="str">
        <f>IF(申込一覧!F55="","",申込一覧!F55)</f>
        <v/>
      </c>
      <c r="G36" s="37" t="str">
        <f>IF(申込一覧!G55="","",申込一覧!G55)</f>
        <v/>
      </c>
      <c r="H36" s="31" t="str">
        <f>IFERROR(VLOOKUP(申込一覧!H55,申込一覧!$AV$5:$AW$26,2,FALSE),"")</f>
        <v/>
      </c>
      <c r="I36" s="11" t="str">
        <f>IFERROR(VLOOKUP(申込一覧!I55,申込一覧!$AV$5:$AW$26,2,FALSE),"")</f>
        <v/>
      </c>
      <c r="J36" s="11" t="str">
        <f>IFERROR(VLOOKUP(申込一覧!J55,申込一覧!$AV$5:$AW$26,2,FALSE),"")</f>
        <v/>
      </c>
      <c r="K36" s="32" t="str">
        <f>IFERROR(VLOOKUP(申込一覧!K55,申込一覧!$AV$5:$AW$26,2,FALSE),"")</f>
        <v/>
      </c>
      <c r="L36" s="40" t="str">
        <f>IFERROR(VLOOKUP(申込一覧!L55,申込一覧!$AV$27:$AW$50,2,FALSE),"")</f>
        <v/>
      </c>
    </row>
    <row r="37" spans="1:12">
      <c r="A37" s="31">
        <v>34</v>
      </c>
      <c r="B37" s="11" t="str">
        <f>IF(申込一覧!B56=1,"男",IF(申込一覧!B56=2,"女",""))</f>
        <v/>
      </c>
      <c r="C37" s="11" t="str">
        <f>IF(申込一覧!C56="","",申込一覧!C56)</f>
        <v/>
      </c>
      <c r="D37" s="11" t="str">
        <f>IF(申込一覧!D56="","",申込一覧!D56)</f>
        <v/>
      </c>
      <c r="E37" s="11" t="str">
        <f>IF(申込一覧!E56="","",申込一覧!E56)</f>
        <v/>
      </c>
      <c r="F37" s="32" t="str">
        <f>IF(申込一覧!F56="","",申込一覧!F56)</f>
        <v/>
      </c>
      <c r="G37" s="37" t="str">
        <f>IF(申込一覧!G56="","",申込一覧!G56)</f>
        <v/>
      </c>
      <c r="H37" s="31" t="str">
        <f>IFERROR(VLOOKUP(申込一覧!H56,申込一覧!$AV$5:$AW$26,2,FALSE),"")</f>
        <v/>
      </c>
      <c r="I37" s="11" t="str">
        <f>IFERROR(VLOOKUP(申込一覧!I56,申込一覧!$AV$5:$AW$26,2,FALSE),"")</f>
        <v/>
      </c>
      <c r="J37" s="11" t="str">
        <f>IFERROR(VLOOKUP(申込一覧!J56,申込一覧!$AV$5:$AW$26,2,FALSE),"")</f>
        <v/>
      </c>
      <c r="K37" s="32" t="str">
        <f>IFERROR(VLOOKUP(申込一覧!K56,申込一覧!$AV$5:$AW$26,2,FALSE),"")</f>
        <v/>
      </c>
      <c r="L37" s="40" t="str">
        <f>IFERROR(VLOOKUP(申込一覧!L56,申込一覧!$AV$27:$AW$50,2,FALSE),"")</f>
        <v/>
      </c>
    </row>
    <row r="38" spans="1:12">
      <c r="A38" s="31">
        <v>35</v>
      </c>
      <c r="B38" s="11" t="str">
        <f>IF(申込一覧!B57=1,"男",IF(申込一覧!B57=2,"女",""))</f>
        <v/>
      </c>
      <c r="C38" s="11" t="str">
        <f>IF(申込一覧!C57="","",申込一覧!C57)</f>
        <v/>
      </c>
      <c r="D38" s="11" t="str">
        <f>IF(申込一覧!D57="","",申込一覧!D57)</f>
        <v/>
      </c>
      <c r="E38" s="11" t="str">
        <f>IF(申込一覧!E57="","",申込一覧!E57)</f>
        <v/>
      </c>
      <c r="F38" s="32" t="str">
        <f>IF(申込一覧!F57="","",申込一覧!F57)</f>
        <v/>
      </c>
      <c r="G38" s="37" t="str">
        <f>IF(申込一覧!G57="","",申込一覧!G57)</f>
        <v/>
      </c>
      <c r="H38" s="31" t="str">
        <f>IFERROR(VLOOKUP(申込一覧!H57,申込一覧!$AV$5:$AW$26,2,FALSE),"")</f>
        <v/>
      </c>
      <c r="I38" s="11" t="str">
        <f>IFERROR(VLOOKUP(申込一覧!I57,申込一覧!$AV$5:$AW$26,2,FALSE),"")</f>
        <v/>
      </c>
      <c r="J38" s="11" t="str">
        <f>IFERROR(VLOOKUP(申込一覧!J57,申込一覧!$AV$5:$AW$26,2,FALSE),"")</f>
        <v/>
      </c>
      <c r="K38" s="32" t="str">
        <f>IFERROR(VLOOKUP(申込一覧!K57,申込一覧!$AV$5:$AW$26,2,FALSE),"")</f>
        <v/>
      </c>
      <c r="L38" s="40" t="str">
        <f>IFERROR(VLOOKUP(申込一覧!L57,申込一覧!$AV$27:$AW$50,2,FALSE),"")</f>
        <v/>
      </c>
    </row>
    <row r="39" spans="1:12">
      <c r="A39" s="31">
        <v>36</v>
      </c>
      <c r="B39" s="11" t="str">
        <f>IF(申込一覧!B58=1,"男",IF(申込一覧!B58=2,"女",""))</f>
        <v/>
      </c>
      <c r="C39" s="11" t="str">
        <f>IF(申込一覧!C58="","",申込一覧!C58)</f>
        <v/>
      </c>
      <c r="D39" s="11" t="str">
        <f>IF(申込一覧!D58="","",申込一覧!D58)</f>
        <v/>
      </c>
      <c r="E39" s="11" t="str">
        <f>IF(申込一覧!E58="","",申込一覧!E58)</f>
        <v/>
      </c>
      <c r="F39" s="32" t="str">
        <f>IF(申込一覧!F58="","",申込一覧!F58)</f>
        <v/>
      </c>
      <c r="G39" s="37" t="str">
        <f>IF(申込一覧!G58="","",申込一覧!G58)</f>
        <v/>
      </c>
      <c r="H39" s="31" t="str">
        <f>IFERROR(VLOOKUP(申込一覧!H58,申込一覧!$AV$5:$AW$26,2,FALSE),"")</f>
        <v/>
      </c>
      <c r="I39" s="11" t="str">
        <f>IFERROR(VLOOKUP(申込一覧!I58,申込一覧!$AV$5:$AW$26,2,FALSE),"")</f>
        <v/>
      </c>
      <c r="J39" s="11" t="str">
        <f>IFERROR(VLOOKUP(申込一覧!J58,申込一覧!$AV$5:$AW$26,2,FALSE),"")</f>
        <v/>
      </c>
      <c r="K39" s="32" t="str">
        <f>IFERROR(VLOOKUP(申込一覧!K58,申込一覧!$AV$5:$AW$26,2,FALSE),"")</f>
        <v/>
      </c>
      <c r="L39" s="40" t="str">
        <f>IFERROR(VLOOKUP(申込一覧!L58,申込一覧!$AV$27:$AW$50,2,FALSE),"")</f>
        <v/>
      </c>
    </row>
    <row r="40" spans="1:12">
      <c r="A40" s="31">
        <v>37</v>
      </c>
      <c r="B40" s="11" t="str">
        <f>IF(申込一覧!B59=1,"男",IF(申込一覧!B59=2,"女",""))</f>
        <v/>
      </c>
      <c r="C40" s="11" t="str">
        <f>IF(申込一覧!C59="","",申込一覧!C59)</f>
        <v/>
      </c>
      <c r="D40" s="11" t="str">
        <f>IF(申込一覧!D59="","",申込一覧!D59)</f>
        <v/>
      </c>
      <c r="E40" s="11" t="str">
        <f>IF(申込一覧!E59="","",申込一覧!E59)</f>
        <v/>
      </c>
      <c r="F40" s="32" t="str">
        <f>IF(申込一覧!F59="","",申込一覧!F59)</f>
        <v/>
      </c>
      <c r="G40" s="37" t="str">
        <f>IF(申込一覧!G59="","",申込一覧!G59)</f>
        <v/>
      </c>
      <c r="H40" s="31" t="str">
        <f>IFERROR(VLOOKUP(申込一覧!H59,申込一覧!$AV$5:$AW$26,2,FALSE),"")</f>
        <v/>
      </c>
      <c r="I40" s="11" t="str">
        <f>IFERROR(VLOOKUP(申込一覧!I59,申込一覧!$AV$5:$AW$26,2,FALSE),"")</f>
        <v/>
      </c>
      <c r="J40" s="11" t="str">
        <f>IFERROR(VLOOKUP(申込一覧!J59,申込一覧!$AV$5:$AW$26,2,FALSE),"")</f>
        <v/>
      </c>
      <c r="K40" s="32" t="str">
        <f>IFERROR(VLOOKUP(申込一覧!K59,申込一覧!$AV$5:$AW$26,2,FALSE),"")</f>
        <v/>
      </c>
      <c r="L40" s="40" t="str">
        <f>IFERROR(VLOOKUP(申込一覧!L59,申込一覧!$AV$27:$AW$50,2,FALSE),"")</f>
        <v/>
      </c>
    </row>
    <row r="41" spans="1:12">
      <c r="A41" s="31">
        <v>38</v>
      </c>
      <c r="B41" s="11" t="str">
        <f>IF(申込一覧!B60=1,"男",IF(申込一覧!B60=2,"女",""))</f>
        <v/>
      </c>
      <c r="C41" s="11" t="str">
        <f>IF(申込一覧!C60="","",申込一覧!C60)</f>
        <v/>
      </c>
      <c r="D41" s="11" t="str">
        <f>IF(申込一覧!D60="","",申込一覧!D60)</f>
        <v/>
      </c>
      <c r="E41" s="11" t="str">
        <f>IF(申込一覧!E60="","",申込一覧!E60)</f>
        <v/>
      </c>
      <c r="F41" s="32" t="str">
        <f>IF(申込一覧!F60="","",申込一覧!F60)</f>
        <v/>
      </c>
      <c r="G41" s="37" t="str">
        <f>IF(申込一覧!G60="","",申込一覧!G60)</f>
        <v/>
      </c>
      <c r="H41" s="31" t="str">
        <f>IFERROR(VLOOKUP(申込一覧!H60,申込一覧!$AV$5:$AW$26,2,FALSE),"")</f>
        <v/>
      </c>
      <c r="I41" s="11" t="str">
        <f>IFERROR(VLOOKUP(申込一覧!I60,申込一覧!$AV$5:$AW$26,2,FALSE),"")</f>
        <v/>
      </c>
      <c r="J41" s="11" t="str">
        <f>IFERROR(VLOOKUP(申込一覧!J60,申込一覧!$AV$5:$AW$26,2,FALSE),"")</f>
        <v/>
      </c>
      <c r="K41" s="32" t="str">
        <f>IFERROR(VLOOKUP(申込一覧!K60,申込一覧!$AV$5:$AW$26,2,FALSE),"")</f>
        <v/>
      </c>
      <c r="L41" s="40" t="str">
        <f>IFERROR(VLOOKUP(申込一覧!L60,申込一覧!$AV$27:$AW$50,2,FALSE),"")</f>
        <v/>
      </c>
    </row>
    <row r="42" spans="1:12">
      <c r="A42" s="31">
        <v>39</v>
      </c>
      <c r="B42" s="11" t="str">
        <f>IF(申込一覧!B61=1,"男",IF(申込一覧!B61=2,"女",""))</f>
        <v/>
      </c>
      <c r="C42" s="11" t="str">
        <f>IF(申込一覧!C61="","",申込一覧!C61)</f>
        <v/>
      </c>
      <c r="D42" s="11" t="str">
        <f>IF(申込一覧!D61="","",申込一覧!D61)</f>
        <v/>
      </c>
      <c r="E42" s="11" t="str">
        <f>IF(申込一覧!E61="","",申込一覧!E61)</f>
        <v/>
      </c>
      <c r="F42" s="32" t="str">
        <f>IF(申込一覧!F61="","",申込一覧!F61)</f>
        <v/>
      </c>
      <c r="G42" s="37" t="str">
        <f>IF(申込一覧!G61="","",申込一覧!G61)</f>
        <v/>
      </c>
      <c r="H42" s="31" t="str">
        <f>IFERROR(VLOOKUP(申込一覧!H61,申込一覧!$AV$5:$AW$26,2,FALSE),"")</f>
        <v/>
      </c>
      <c r="I42" s="11" t="str">
        <f>IFERROR(VLOOKUP(申込一覧!I61,申込一覧!$AV$5:$AW$26,2,FALSE),"")</f>
        <v/>
      </c>
      <c r="J42" s="11" t="str">
        <f>IFERROR(VLOOKUP(申込一覧!J61,申込一覧!$AV$5:$AW$26,2,FALSE),"")</f>
        <v/>
      </c>
      <c r="K42" s="32" t="str">
        <f>IFERROR(VLOOKUP(申込一覧!K61,申込一覧!$AV$5:$AW$26,2,FALSE),"")</f>
        <v/>
      </c>
      <c r="L42" s="40" t="str">
        <f>IFERROR(VLOOKUP(申込一覧!L61,申込一覧!$AV$27:$AW$50,2,FALSE),"")</f>
        <v/>
      </c>
    </row>
    <row r="43" spans="1:12">
      <c r="A43" s="31">
        <v>40</v>
      </c>
      <c r="B43" s="11" t="str">
        <f>IF(申込一覧!B62=1,"男",IF(申込一覧!B62=2,"女",""))</f>
        <v/>
      </c>
      <c r="C43" s="11" t="str">
        <f>IF(申込一覧!C62="","",申込一覧!C62)</f>
        <v/>
      </c>
      <c r="D43" s="11" t="str">
        <f>IF(申込一覧!D62="","",申込一覧!D62)</f>
        <v/>
      </c>
      <c r="E43" s="11" t="str">
        <f>IF(申込一覧!E62="","",申込一覧!E62)</f>
        <v/>
      </c>
      <c r="F43" s="32" t="str">
        <f>IF(申込一覧!F62="","",申込一覧!F62)</f>
        <v/>
      </c>
      <c r="G43" s="37" t="str">
        <f>IF(申込一覧!G62="","",申込一覧!G62)</f>
        <v/>
      </c>
      <c r="H43" s="31" t="str">
        <f>IFERROR(VLOOKUP(申込一覧!H62,申込一覧!$AV$5:$AW$26,2,FALSE),"")</f>
        <v/>
      </c>
      <c r="I43" s="11" t="str">
        <f>IFERROR(VLOOKUP(申込一覧!I62,申込一覧!$AV$5:$AW$26,2,FALSE),"")</f>
        <v/>
      </c>
      <c r="J43" s="11" t="str">
        <f>IFERROR(VLOOKUP(申込一覧!J62,申込一覧!$AV$5:$AW$26,2,FALSE),"")</f>
        <v/>
      </c>
      <c r="K43" s="32" t="str">
        <f>IFERROR(VLOOKUP(申込一覧!K62,申込一覧!$AV$5:$AW$26,2,FALSE),"")</f>
        <v/>
      </c>
      <c r="L43" s="40" t="str">
        <f>IFERROR(VLOOKUP(申込一覧!L62,申込一覧!$AV$27:$AW$50,2,FALSE),"")</f>
        <v/>
      </c>
    </row>
    <row r="44" spans="1:12">
      <c r="A44" s="31">
        <v>41</v>
      </c>
      <c r="B44" s="11" t="str">
        <f>IF(申込一覧!B63=1,"男",IF(申込一覧!B63=2,"女",""))</f>
        <v/>
      </c>
      <c r="C44" s="11" t="str">
        <f>IF(申込一覧!C63="","",申込一覧!C63)</f>
        <v/>
      </c>
      <c r="D44" s="11" t="str">
        <f>IF(申込一覧!D63="","",申込一覧!D63)</f>
        <v/>
      </c>
      <c r="E44" s="11" t="str">
        <f>IF(申込一覧!E63="","",申込一覧!E63)</f>
        <v/>
      </c>
      <c r="F44" s="32" t="str">
        <f>IF(申込一覧!F63="","",申込一覧!F63)</f>
        <v/>
      </c>
      <c r="G44" s="37" t="str">
        <f>IF(申込一覧!G63="","",申込一覧!G63)</f>
        <v/>
      </c>
      <c r="H44" s="31" t="str">
        <f>IFERROR(VLOOKUP(申込一覧!H63,申込一覧!$AV$5:$AW$26,2,FALSE),"")</f>
        <v/>
      </c>
      <c r="I44" s="11" t="str">
        <f>IFERROR(VLOOKUP(申込一覧!I63,申込一覧!$AV$5:$AW$26,2,FALSE),"")</f>
        <v/>
      </c>
      <c r="J44" s="11" t="str">
        <f>IFERROR(VLOOKUP(申込一覧!J63,申込一覧!$AV$5:$AW$26,2,FALSE),"")</f>
        <v/>
      </c>
      <c r="K44" s="32" t="str">
        <f>IFERROR(VLOOKUP(申込一覧!K63,申込一覧!$AV$5:$AW$26,2,FALSE),"")</f>
        <v/>
      </c>
      <c r="L44" s="40" t="str">
        <f>IFERROR(VLOOKUP(申込一覧!L63,申込一覧!$AV$27:$AW$50,2,FALSE),"")</f>
        <v/>
      </c>
    </row>
    <row r="45" spans="1:12">
      <c r="A45" s="31">
        <v>42</v>
      </c>
      <c r="B45" s="11" t="str">
        <f>IF(申込一覧!B64=1,"男",IF(申込一覧!B64=2,"女",""))</f>
        <v/>
      </c>
      <c r="C45" s="11" t="str">
        <f>IF(申込一覧!C64="","",申込一覧!C64)</f>
        <v/>
      </c>
      <c r="D45" s="11" t="str">
        <f>IF(申込一覧!D64="","",申込一覧!D64)</f>
        <v/>
      </c>
      <c r="E45" s="11" t="str">
        <f>IF(申込一覧!E64="","",申込一覧!E64)</f>
        <v/>
      </c>
      <c r="F45" s="32" t="str">
        <f>IF(申込一覧!F64="","",申込一覧!F64)</f>
        <v/>
      </c>
      <c r="G45" s="37" t="str">
        <f>IF(申込一覧!G64="","",申込一覧!G64)</f>
        <v/>
      </c>
      <c r="H45" s="31" t="str">
        <f>IFERROR(VLOOKUP(申込一覧!H64,申込一覧!$AV$5:$AW$26,2,FALSE),"")</f>
        <v/>
      </c>
      <c r="I45" s="11" t="str">
        <f>IFERROR(VLOOKUP(申込一覧!I64,申込一覧!$AV$5:$AW$26,2,FALSE),"")</f>
        <v/>
      </c>
      <c r="J45" s="11" t="str">
        <f>IFERROR(VLOOKUP(申込一覧!J64,申込一覧!$AV$5:$AW$26,2,FALSE),"")</f>
        <v/>
      </c>
      <c r="K45" s="32" t="str">
        <f>IFERROR(VLOOKUP(申込一覧!K64,申込一覧!$AV$5:$AW$26,2,FALSE),"")</f>
        <v/>
      </c>
      <c r="L45" s="40" t="str">
        <f>IFERROR(VLOOKUP(申込一覧!L64,申込一覧!$AV$27:$AW$50,2,FALSE),"")</f>
        <v/>
      </c>
    </row>
    <row r="46" spans="1:12">
      <c r="A46" s="31">
        <v>43</v>
      </c>
      <c r="B46" s="11" t="str">
        <f>IF(申込一覧!B65=1,"男",IF(申込一覧!B65=2,"女",""))</f>
        <v/>
      </c>
      <c r="C46" s="11" t="str">
        <f>IF(申込一覧!C65="","",申込一覧!C65)</f>
        <v/>
      </c>
      <c r="D46" s="11" t="str">
        <f>IF(申込一覧!D65="","",申込一覧!D65)</f>
        <v/>
      </c>
      <c r="E46" s="11" t="str">
        <f>IF(申込一覧!E65="","",申込一覧!E65)</f>
        <v/>
      </c>
      <c r="F46" s="32" t="str">
        <f>IF(申込一覧!F65="","",申込一覧!F65)</f>
        <v/>
      </c>
      <c r="G46" s="37" t="str">
        <f>IF(申込一覧!G65="","",申込一覧!G65)</f>
        <v/>
      </c>
      <c r="H46" s="31" t="str">
        <f>IFERROR(VLOOKUP(申込一覧!H65,申込一覧!$AV$5:$AW$26,2,FALSE),"")</f>
        <v/>
      </c>
      <c r="I46" s="11" t="str">
        <f>IFERROR(VLOOKUP(申込一覧!I65,申込一覧!$AV$5:$AW$26,2,FALSE),"")</f>
        <v/>
      </c>
      <c r="J46" s="11" t="str">
        <f>IFERROR(VLOOKUP(申込一覧!J65,申込一覧!$AV$5:$AW$26,2,FALSE),"")</f>
        <v/>
      </c>
      <c r="K46" s="32" t="str">
        <f>IFERROR(VLOOKUP(申込一覧!K65,申込一覧!$AV$5:$AW$26,2,FALSE),"")</f>
        <v/>
      </c>
      <c r="L46" s="40" t="str">
        <f>IFERROR(VLOOKUP(申込一覧!L65,申込一覧!$AV$27:$AW$50,2,FALSE),"")</f>
        <v/>
      </c>
    </row>
    <row r="47" spans="1:12">
      <c r="A47" s="31">
        <v>44</v>
      </c>
      <c r="B47" s="11" t="str">
        <f>IF(申込一覧!B66=1,"男",IF(申込一覧!B66=2,"女",""))</f>
        <v/>
      </c>
      <c r="C47" s="11" t="str">
        <f>IF(申込一覧!C66="","",申込一覧!C66)</f>
        <v/>
      </c>
      <c r="D47" s="11" t="str">
        <f>IF(申込一覧!D66="","",申込一覧!D66)</f>
        <v/>
      </c>
      <c r="E47" s="11" t="str">
        <f>IF(申込一覧!E66="","",申込一覧!E66)</f>
        <v/>
      </c>
      <c r="F47" s="32" t="str">
        <f>IF(申込一覧!F66="","",申込一覧!F66)</f>
        <v/>
      </c>
      <c r="G47" s="37" t="str">
        <f>IF(申込一覧!G66="","",申込一覧!G66)</f>
        <v/>
      </c>
      <c r="H47" s="31" t="str">
        <f>IFERROR(VLOOKUP(申込一覧!H66,申込一覧!$AV$5:$AW$26,2,FALSE),"")</f>
        <v/>
      </c>
      <c r="I47" s="11" t="str">
        <f>IFERROR(VLOOKUP(申込一覧!I66,申込一覧!$AV$5:$AW$26,2,FALSE),"")</f>
        <v/>
      </c>
      <c r="J47" s="11" t="str">
        <f>IFERROR(VLOOKUP(申込一覧!J66,申込一覧!$AV$5:$AW$26,2,FALSE),"")</f>
        <v/>
      </c>
      <c r="K47" s="32" t="str">
        <f>IFERROR(VLOOKUP(申込一覧!K66,申込一覧!$AV$5:$AW$26,2,FALSE),"")</f>
        <v/>
      </c>
      <c r="L47" s="40" t="str">
        <f>IFERROR(VLOOKUP(申込一覧!L66,申込一覧!$AV$27:$AW$50,2,FALSE),"")</f>
        <v/>
      </c>
    </row>
    <row r="48" spans="1:12">
      <c r="A48" s="31">
        <v>45</v>
      </c>
      <c r="B48" s="11" t="str">
        <f>IF(申込一覧!B67=1,"男",IF(申込一覧!B67=2,"女",""))</f>
        <v/>
      </c>
      <c r="C48" s="11" t="str">
        <f>IF(申込一覧!C67="","",申込一覧!C67)</f>
        <v/>
      </c>
      <c r="D48" s="11" t="str">
        <f>IF(申込一覧!D67="","",申込一覧!D67)</f>
        <v/>
      </c>
      <c r="E48" s="11" t="str">
        <f>IF(申込一覧!E67="","",申込一覧!E67)</f>
        <v/>
      </c>
      <c r="F48" s="32" t="str">
        <f>IF(申込一覧!F67="","",申込一覧!F67)</f>
        <v/>
      </c>
      <c r="G48" s="37" t="str">
        <f>IF(申込一覧!G67="","",申込一覧!G67)</f>
        <v/>
      </c>
      <c r="H48" s="31" t="str">
        <f>IFERROR(VLOOKUP(申込一覧!H67,申込一覧!$AV$5:$AW$26,2,FALSE),"")</f>
        <v/>
      </c>
      <c r="I48" s="11" t="str">
        <f>IFERROR(VLOOKUP(申込一覧!I67,申込一覧!$AV$5:$AW$26,2,FALSE),"")</f>
        <v/>
      </c>
      <c r="J48" s="11" t="str">
        <f>IFERROR(VLOOKUP(申込一覧!J67,申込一覧!$AV$5:$AW$26,2,FALSE),"")</f>
        <v/>
      </c>
      <c r="K48" s="32" t="str">
        <f>IFERROR(VLOOKUP(申込一覧!K67,申込一覧!$AV$5:$AW$26,2,FALSE),"")</f>
        <v/>
      </c>
      <c r="L48" s="40" t="str">
        <f>IFERROR(VLOOKUP(申込一覧!L67,申込一覧!$AV$27:$AW$50,2,FALSE),"")</f>
        <v/>
      </c>
    </row>
    <row r="49" spans="1:12">
      <c r="A49" s="31">
        <v>46</v>
      </c>
      <c r="B49" s="11" t="str">
        <f>IF(申込一覧!B68=1,"男",IF(申込一覧!B68=2,"女",""))</f>
        <v/>
      </c>
      <c r="C49" s="11" t="str">
        <f>IF(申込一覧!C68="","",申込一覧!C68)</f>
        <v/>
      </c>
      <c r="D49" s="11" t="str">
        <f>IF(申込一覧!D68="","",申込一覧!D68)</f>
        <v/>
      </c>
      <c r="E49" s="11" t="str">
        <f>IF(申込一覧!E68="","",申込一覧!E68)</f>
        <v/>
      </c>
      <c r="F49" s="32" t="str">
        <f>IF(申込一覧!F68="","",申込一覧!F68)</f>
        <v/>
      </c>
      <c r="G49" s="37" t="str">
        <f>IF(申込一覧!G68="","",申込一覧!G68)</f>
        <v/>
      </c>
      <c r="H49" s="31" t="str">
        <f>IFERROR(VLOOKUP(申込一覧!H68,申込一覧!$AV$5:$AW$26,2,FALSE),"")</f>
        <v/>
      </c>
      <c r="I49" s="11" t="str">
        <f>IFERROR(VLOOKUP(申込一覧!I68,申込一覧!$AV$5:$AW$26,2,FALSE),"")</f>
        <v/>
      </c>
      <c r="J49" s="11" t="str">
        <f>IFERROR(VLOOKUP(申込一覧!J68,申込一覧!$AV$5:$AW$26,2,FALSE),"")</f>
        <v/>
      </c>
      <c r="K49" s="32" t="str">
        <f>IFERROR(VLOOKUP(申込一覧!K68,申込一覧!$AV$5:$AW$26,2,FALSE),"")</f>
        <v/>
      </c>
      <c r="L49" s="40" t="str">
        <f>IFERROR(VLOOKUP(申込一覧!L68,申込一覧!$AV$27:$AW$50,2,FALSE),"")</f>
        <v/>
      </c>
    </row>
    <row r="50" spans="1:12">
      <c r="A50" s="31">
        <v>47</v>
      </c>
      <c r="B50" s="11" t="str">
        <f>IF(申込一覧!B69=1,"男",IF(申込一覧!B69=2,"女",""))</f>
        <v/>
      </c>
      <c r="C50" s="11" t="str">
        <f>IF(申込一覧!C69="","",申込一覧!C69)</f>
        <v/>
      </c>
      <c r="D50" s="11" t="str">
        <f>IF(申込一覧!D69="","",申込一覧!D69)</f>
        <v/>
      </c>
      <c r="E50" s="11" t="str">
        <f>IF(申込一覧!E69="","",申込一覧!E69)</f>
        <v/>
      </c>
      <c r="F50" s="32" t="str">
        <f>IF(申込一覧!F69="","",申込一覧!F69)</f>
        <v/>
      </c>
      <c r="G50" s="37" t="str">
        <f>IF(申込一覧!G69="","",申込一覧!G69)</f>
        <v/>
      </c>
      <c r="H50" s="31" t="str">
        <f>IFERROR(VLOOKUP(申込一覧!H69,申込一覧!$AV$5:$AW$26,2,FALSE),"")</f>
        <v/>
      </c>
      <c r="I50" s="11" t="str">
        <f>IFERROR(VLOOKUP(申込一覧!I69,申込一覧!$AV$5:$AW$26,2,FALSE),"")</f>
        <v/>
      </c>
      <c r="J50" s="11" t="str">
        <f>IFERROR(VLOOKUP(申込一覧!J69,申込一覧!$AV$5:$AW$26,2,FALSE),"")</f>
        <v/>
      </c>
      <c r="K50" s="32" t="str">
        <f>IFERROR(VLOOKUP(申込一覧!K69,申込一覧!$AV$5:$AW$26,2,FALSE),"")</f>
        <v/>
      </c>
      <c r="L50" s="40" t="str">
        <f>IFERROR(VLOOKUP(申込一覧!L69,申込一覧!$AV$27:$AW$50,2,FALSE),"")</f>
        <v/>
      </c>
    </row>
    <row r="51" spans="1:12">
      <c r="A51" s="31">
        <v>48</v>
      </c>
      <c r="B51" s="11" t="str">
        <f>IF(申込一覧!B70=1,"男",IF(申込一覧!B70=2,"女",""))</f>
        <v/>
      </c>
      <c r="C51" s="11" t="str">
        <f>IF(申込一覧!C70="","",申込一覧!C70)</f>
        <v/>
      </c>
      <c r="D51" s="11" t="str">
        <f>IF(申込一覧!D70="","",申込一覧!D70)</f>
        <v/>
      </c>
      <c r="E51" s="11" t="str">
        <f>IF(申込一覧!E70="","",申込一覧!E70)</f>
        <v/>
      </c>
      <c r="F51" s="32" t="str">
        <f>IF(申込一覧!F70="","",申込一覧!F70)</f>
        <v/>
      </c>
      <c r="G51" s="37" t="str">
        <f>IF(申込一覧!G70="","",申込一覧!G70)</f>
        <v/>
      </c>
      <c r="H51" s="31" t="str">
        <f>IFERROR(VLOOKUP(申込一覧!H70,申込一覧!$AV$5:$AW$26,2,FALSE),"")</f>
        <v/>
      </c>
      <c r="I51" s="11" t="str">
        <f>IFERROR(VLOOKUP(申込一覧!I70,申込一覧!$AV$5:$AW$26,2,FALSE),"")</f>
        <v/>
      </c>
      <c r="J51" s="11" t="str">
        <f>IFERROR(VLOOKUP(申込一覧!J70,申込一覧!$AV$5:$AW$26,2,FALSE),"")</f>
        <v/>
      </c>
      <c r="K51" s="32" t="str">
        <f>IFERROR(VLOOKUP(申込一覧!K70,申込一覧!$AV$5:$AW$26,2,FALSE),"")</f>
        <v/>
      </c>
      <c r="L51" s="40" t="str">
        <f>IFERROR(VLOOKUP(申込一覧!L70,申込一覧!$AV$27:$AW$50,2,FALSE),"")</f>
        <v/>
      </c>
    </row>
    <row r="52" spans="1:12">
      <c r="A52" s="31">
        <v>49</v>
      </c>
      <c r="B52" s="11" t="str">
        <f>IF(申込一覧!B71=1,"男",IF(申込一覧!B71=2,"女",""))</f>
        <v/>
      </c>
      <c r="C52" s="11" t="str">
        <f>IF(申込一覧!C71="","",申込一覧!C71)</f>
        <v/>
      </c>
      <c r="D52" s="11" t="str">
        <f>IF(申込一覧!D71="","",申込一覧!D71)</f>
        <v/>
      </c>
      <c r="E52" s="11" t="str">
        <f>IF(申込一覧!E71="","",申込一覧!E71)</f>
        <v/>
      </c>
      <c r="F52" s="32" t="str">
        <f>IF(申込一覧!F71="","",申込一覧!F71)</f>
        <v/>
      </c>
      <c r="G52" s="37" t="str">
        <f>IF(申込一覧!G71="","",申込一覧!G71)</f>
        <v/>
      </c>
      <c r="H52" s="31" t="str">
        <f>IFERROR(VLOOKUP(申込一覧!H71,申込一覧!$AV$5:$AW$26,2,FALSE),"")</f>
        <v/>
      </c>
      <c r="I52" s="11" t="str">
        <f>IFERROR(VLOOKUP(申込一覧!I71,申込一覧!$AV$5:$AW$26,2,FALSE),"")</f>
        <v/>
      </c>
      <c r="J52" s="11" t="str">
        <f>IFERROR(VLOOKUP(申込一覧!J71,申込一覧!$AV$5:$AW$26,2,FALSE),"")</f>
        <v/>
      </c>
      <c r="K52" s="32" t="str">
        <f>IFERROR(VLOOKUP(申込一覧!K71,申込一覧!$AV$5:$AW$26,2,FALSE),"")</f>
        <v/>
      </c>
      <c r="L52" s="40" t="str">
        <f>IFERROR(VLOOKUP(申込一覧!L71,申込一覧!$AV$27:$AW$50,2,FALSE),"")</f>
        <v/>
      </c>
    </row>
    <row r="53" spans="1:12">
      <c r="A53" s="31">
        <v>50</v>
      </c>
      <c r="B53" s="11" t="str">
        <f>IF(申込一覧!B72=1,"男",IF(申込一覧!B72=2,"女",""))</f>
        <v/>
      </c>
      <c r="C53" s="11" t="str">
        <f>IF(申込一覧!C72="","",申込一覧!C72)</f>
        <v/>
      </c>
      <c r="D53" s="11" t="str">
        <f>IF(申込一覧!D72="","",申込一覧!D72)</f>
        <v/>
      </c>
      <c r="E53" s="11" t="str">
        <f>IF(申込一覧!E72="","",申込一覧!E72)</f>
        <v/>
      </c>
      <c r="F53" s="32" t="str">
        <f>IF(申込一覧!F72="","",申込一覧!F72)</f>
        <v/>
      </c>
      <c r="G53" s="37" t="str">
        <f>IF(申込一覧!G72="","",申込一覧!G72)</f>
        <v/>
      </c>
      <c r="H53" s="31" t="str">
        <f>IFERROR(VLOOKUP(申込一覧!H72,申込一覧!$AV$5:$AW$26,2,FALSE),"")</f>
        <v/>
      </c>
      <c r="I53" s="11" t="str">
        <f>IFERROR(VLOOKUP(申込一覧!I72,申込一覧!$AV$5:$AW$26,2,FALSE),"")</f>
        <v/>
      </c>
      <c r="J53" s="11" t="str">
        <f>IFERROR(VLOOKUP(申込一覧!J72,申込一覧!$AV$5:$AW$26,2,FALSE),"")</f>
        <v/>
      </c>
      <c r="K53" s="32" t="str">
        <f>IFERROR(VLOOKUP(申込一覧!K72,申込一覧!$AV$5:$AW$26,2,FALSE),"")</f>
        <v/>
      </c>
      <c r="L53" s="40" t="str">
        <f>IFERROR(VLOOKUP(申込一覧!L72,申込一覧!$AV$27:$AW$50,2,FALSE),"")</f>
        <v/>
      </c>
    </row>
    <row r="54" spans="1:12">
      <c r="A54" s="31">
        <v>51</v>
      </c>
      <c r="B54" s="11" t="str">
        <f>IF(申込一覧!B73=1,"男",IF(申込一覧!B73=2,"女",""))</f>
        <v/>
      </c>
      <c r="C54" s="11" t="str">
        <f>IF(申込一覧!C73="","",申込一覧!C73)</f>
        <v/>
      </c>
      <c r="D54" s="11" t="str">
        <f>IF(申込一覧!D73="","",申込一覧!D73)</f>
        <v/>
      </c>
      <c r="E54" s="11" t="str">
        <f>IF(申込一覧!E73="","",申込一覧!E73)</f>
        <v/>
      </c>
      <c r="F54" s="32" t="str">
        <f>IF(申込一覧!F73="","",申込一覧!F73)</f>
        <v/>
      </c>
      <c r="G54" s="37" t="str">
        <f>IF(申込一覧!G73="","",申込一覧!G73)</f>
        <v/>
      </c>
      <c r="H54" s="31" t="str">
        <f>IFERROR(VLOOKUP(申込一覧!H73,申込一覧!$AV$5:$AW$26,2,FALSE),"")</f>
        <v/>
      </c>
      <c r="I54" s="11" t="str">
        <f>IFERROR(VLOOKUP(申込一覧!I73,申込一覧!$AV$5:$AW$26,2,FALSE),"")</f>
        <v/>
      </c>
      <c r="J54" s="11" t="str">
        <f>IFERROR(VLOOKUP(申込一覧!J73,申込一覧!$AV$5:$AW$26,2,FALSE),"")</f>
        <v/>
      </c>
      <c r="K54" s="32" t="str">
        <f>IFERROR(VLOOKUP(申込一覧!K73,申込一覧!$AV$5:$AW$26,2,FALSE),"")</f>
        <v/>
      </c>
      <c r="L54" s="40" t="str">
        <f>IFERROR(VLOOKUP(申込一覧!L73,申込一覧!$AV$27:$AW$50,2,FALSE),"")</f>
        <v/>
      </c>
    </row>
    <row r="55" spans="1:12">
      <c r="A55" s="31">
        <v>52</v>
      </c>
      <c r="B55" s="11" t="str">
        <f>IF(申込一覧!B74=1,"男",IF(申込一覧!B74=2,"女",""))</f>
        <v/>
      </c>
      <c r="C55" s="11" t="str">
        <f>IF(申込一覧!C74="","",申込一覧!C74)</f>
        <v/>
      </c>
      <c r="D55" s="11" t="str">
        <f>IF(申込一覧!D74="","",申込一覧!D74)</f>
        <v/>
      </c>
      <c r="E55" s="11" t="str">
        <f>IF(申込一覧!E74="","",申込一覧!E74)</f>
        <v/>
      </c>
      <c r="F55" s="32" t="str">
        <f>IF(申込一覧!F74="","",申込一覧!F74)</f>
        <v/>
      </c>
      <c r="G55" s="37" t="str">
        <f>IF(申込一覧!G74="","",申込一覧!G74)</f>
        <v/>
      </c>
      <c r="H55" s="31" t="str">
        <f>IFERROR(VLOOKUP(申込一覧!H74,申込一覧!$AV$5:$AW$26,2,FALSE),"")</f>
        <v/>
      </c>
      <c r="I55" s="11" t="str">
        <f>IFERROR(VLOOKUP(申込一覧!I74,申込一覧!$AV$5:$AW$26,2,FALSE),"")</f>
        <v/>
      </c>
      <c r="J55" s="11" t="str">
        <f>IFERROR(VLOOKUP(申込一覧!J74,申込一覧!$AV$5:$AW$26,2,FALSE),"")</f>
        <v/>
      </c>
      <c r="K55" s="32" t="str">
        <f>IFERROR(VLOOKUP(申込一覧!K74,申込一覧!$AV$5:$AW$26,2,FALSE),"")</f>
        <v/>
      </c>
      <c r="L55" s="40" t="str">
        <f>IFERROR(VLOOKUP(申込一覧!L74,申込一覧!$AV$27:$AW$50,2,FALSE),"")</f>
        <v/>
      </c>
    </row>
    <row r="56" spans="1:12">
      <c r="A56" s="31">
        <v>53</v>
      </c>
      <c r="B56" s="11" t="str">
        <f>IF(申込一覧!B75=1,"男",IF(申込一覧!B75=2,"女",""))</f>
        <v/>
      </c>
      <c r="C56" s="11" t="str">
        <f>IF(申込一覧!C75="","",申込一覧!C75)</f>
        <v/>
      </c>
      <c r="D56" s="11" t="str">
        <f>IF(申込一覧!D75="","",申込一覧!D75)</f>
        <v/>
      </c>
      <c r="E56" s="11" t="str">
        <f>IF(申込一覧!E75="","",申込一覧!E75)</f>
        <v/>
      </c>
      <c r="F56" s="32" t="str">
        <f>IF(申込一覧!F75="","",申込一覧!F75)</f>
        <v/>
      </c>
      <c r="G56" s="37" t="str">
        <f>IF(申込一覧!G75="","",申込一覧!G75)</f>
        <v/>
      </c>
      <c r="H56" s="31" t="str">
        <f>IFERROR(VLOOKUP(申込一覧!H75,申込一覧!$AV$5:$AW$26,2,FALSE),"")</f>
        <v/>
      </c>
      <c r="I56" s="11" t="str">
        <f>IFERROR(VLOOKUP(申込一覧!I75,申込一覧!$AV$5:$AW$26,2,FALSE),"")</f>
        <v/>
      </c>
      <c r="J56" s="11" t="str">
        <f>IFERROR(VLOOKUP(申込一覧!J75,申込一覧!$AV$5:$AW$26,2,FALSE),"")</f>
        <v/>
      </c>
      <c r="K56" s="32" t="str">
        <f>IFERROR(VLOOKUP(申込一覧!K75,申込一覧!$AV$5:$AW$26,2,FALSE),"")</f>
        <v/>
      </c>
      <c r="L56" s="40" t="str">
        <f>IFERROR(VLOOKUP(申込一覧!L75,申込一覧!$AV$27:$AW$50,2,FALSE),"")</f>
        <v/>
      </c>
    </row>
    <row r="57" spans="1:12">
      <c r="A57" s="31">
        <v>54</v>
      </c>
      <c r="B57" s="11" t="str">
        <f>IF(申込一覧!B76=1,"男",IF(申込一覧!B76=2,"女",""))</f>
        <v/>
      </c>
      <c r="C57" s="11" t="str">
        <f>IF(申込一覧!C76="","",申込一覧!C76)</f>
        <v/>
      </c>
      <c r="D57" s="11" t="str">
        <f>IF(申込一覧!D76="","",申込一覧!D76)</f>
        <v/>
      </c>
      <c r="E57" s="11" t="str">
        <f>IF(申込一覧!E76="","",申込一覧!E76)</f>
        <v/>
      </c>
      <c r="F57" s="32" t="str">
        <f>IF(申込一覧!F76="","",申込一覧!F76)</f>
        <v/>
      </c>
      <c r="G57" s="37" t="str">
        <f>IF(申込一覧!G76="","",申込一覧!G76)</f>
        <v/>
      </c>
      <c r="H57" s="31" t="str">
        <f>IFERROR(VLOOKUP(申込一覧!H76,申込一覧!$AV$5:$AW$26,2,FALSE),"")</f>
        <v/>
      </c>
      <c r="I57" s="11" t="str">
        <f>IFERROR(VLOOKUP(申込一覧!I76,申込一覧!$AV$5:$AW$26,2,FALSE),"")</f>
        <v/>
      </c>
      <c r="J57" s="11" t="str">
        <f>IFERROR(VLOOKUP(申込一覧!J76,申込一覧!$AV$5:$AW$26,2,FALSE),"")</f>
        <v/>
      </c>
      <c r="K57" s="32" t="str">
        <f>IFERROR(VLOOKUP(申込一覧!K76,申込一覧!$AV$5:$AW$26,2,FALSE),"")</f>
        <v/>
      </c>
      <c r="L57" s="40" t="str">
        <f>IFERROR(VLOOKUP(申込一覧!L76,申込一覧!$AV$27:$AW$50,2,FALSE),"")</f>
        <v/>
      </c>
    </row>
    <row r="58" spans="1:12">
      <c r="A58" s="31">
        <v>55</v>
      </c>
      <c r="B58" s="11" t="str">
        <f>IF(申込一覧!B77=1,"男",IF(申込一覧!B77=2,"女",""))</f>
        <v/>
      </c>
      <c r="C58" s="11" t="str">
        <f>IF(申込一覧!C77="","",申込一覧!C77)</f>
        <v/>
      </c>
      <c r="D58" s="11" t="str">
        <f>IF(申込一覧!D77="","",申込一覧!D77)</f>
        <v/>
      </c>
      <c r="E58" s="11" t="str">
        <f>IF(申込一覧!E77="","",申込一覧!E77)</f>
        <v/>
      </c>
      <c r="F58" s="32" t="str">
        <f>IF(申込一覧!F77="","",申込一覧!F77)</f>
        <v/>
      </c>
      <c r="G58" s="37" t="str">
        <f>IF(申込一覧!G77="","",申込一覧!G77)</f>
        <v/>
      </c>
      <c r="H58" s="31" t="str">
        <f>IFERROR(VLOOKUP(申込一覧!H77,申込一覧!$AV$5:$AW$26,2,FALSE),"")</f>
        <v/>
      </c>
      <c r="I58" s="11" t="str">
        <f>IFERROR(VLOOKUP(申込一覧!I77,申込一覧!$AV$5:$AW$26,2,FALSE),"")</f>
        <v/>
      </c>
      <c r="J58" s="11" t="str">
        <f>IFERROR(VLOOKUP(申込一覧!J77,申込一覧!$AV$5:$AW$26,2,FALSE),"")</f>
        <v/>
      </c>
      <c r="K58" s="32" t="str">
        <f>IFERROR(VLOOKUP(申込一覧!K77,申込一覧!$AV$5:$AW$26,2,FALSE),"")</f>
        <v/>
      </c>
      <c r="L58" s="40" t="str">
        <f>IFERROR(VLOOKUP(申込一覧!L77,申込一覧!$AV$27:$AW$50,2,FALSE),"")</f>
        <v/>
      </c>
    </row>
    <row r="59" spans="1:12">
      <c r="A59" s="31">
        <v>56</v>
      </c>
      <c r="B59" s="11" t="str">
        <f>IF(申込一覧!B78=1,"男",IF(申込一覧!B78=2,"女",""))</f>
        <v/>
      </c>
      <c r="C59" s="11" t="str">
        <f>IF(申込一覧!C78="","",申込一覧!C78)</f>
        <v/>
      </c>
      <c r="D59" s="11" t="str">
        <f>IF(申込一覧!D78="","",申込一覧!D78)</f>
        <v/>
      </c>
      <c r="E59" s="11" t="str">
        <f>IF(申込一覧!E78="","",申込一覧!E78)</f>
        <v/>
      </c>
      <c r="F59" s="32" t="str">
        <f>IF(申込一覧!F78="","",申込一覧!F78)</f>
        <v/>
      </c>
      <c r="G59" s="37" t="str">
        <f>IF(申込一覧!G78="","",申込一覧!G78)</f>
        <v/>
      </c>
      <c r="H59" s="31" t="str">
        <f>IFERROR(VLOOKUP(申込一覧!H78,申込一覧!$AV$5:$AW$26,2,FALSE),"")</f>
        <v/>
      </c>
      <c r="I59" s="11" t="str">
        <f>IFERROR(VLOOKUP(申込一覧!I78,申込一覧!$AV$5:$AW$26,2,FALSE),"")</f>
        <v/>
      </c>
      <c r="J59" s="11" t="str">
        <f>IFERROR(VLOOKUP(申込一覧!J78,申込一覧!$AV$5:$AW$26,2,FALSE),"")</f>
        <v/>
      </c>
      <c r="K59" s="32" t="str">
        <f>IFERROR(VLOOKUP(申込一覧!K78,申込一覧!$AV$5:$AW$26,2,FALSE),"")</f>
        <v/>
      </c>
      <c r="L59" s="40" t="str">
        <f>IFERROR(VLOOKUP(申込一覧!L78,申込一覧!$AV$27:$AW$50,2,FALSE),"")</f>
        <v/>
      </c>
    </row>
    <row r="60" spans="1:12">
      <c r="A60" s="31">
        <v>57</v>
      </c>
      <c r="B60" s="11" t="str">
        <f>IF(申込一覧!B79=1,"男",IF(申込一覧!B79=2,"女",""))</f>
        <v/>
      </c>
      <c r="C60" s="11" t="str">
        <f>IF(申込一覧!C79="","",申込一覧!C79)</f>
        <v/>
      </c>
      <c r="D60" s="11" t="str">
        <f>IF(申込一覧!D79="","",申込一覧!D79)</f>
        <v/>
      </c>
      <c r="E60" s="11" t="str">
        <f>IF(申込一覧!E79="","",申込一覧!E79)</f>
        <v/>
      </c>
      <c r="F60" s="32" t="str">
        <f>IF(申込一覧!F79="","",申込一覧!F79)</f>
        <v/>
      </c>
      <c r="G60" s="37" t="str">
        <f>IF(申込一覧!G79="","",申込一覧!G79)</f>
        <v/>
      </c>
      <c r="H60" s="31" t="str">
        <f>IFERROR(VLOOKUP(申込一覧!H79,申込一覧!$AV$5:$AW$26,2,FALSE),"")</f>
        <v/>
      </c>
      <c r="I60" s="11" t="str">
        <f>IFERROR(VLOOKUP(申込一覧!I79,申込一覧!$AV$5:$AW$26,2,FALSE),"")</f>
        <v/>
      </c>
      <c r="J60" s="11" t="str">
        <f>IFERROR(VLOOKUP(申込一覧!J79,申込一覧!$AV$5:$AW$26,2,FALSE),"")</f>
        <v/>
      </c>
      <c r="K60" s="32" t="str">
        <f>IFERROR(VLOOKUP(申込一覧!K79,申込一覧!$AV$5:$AW$26,2,FALSE),"")</f>
        <v/>
      </c>
      <c r="L60" s="40" t="str">
        <f>IFERROR(VLOOKUP(申込一覧!L79,申込一覧!$AV$27:$AW$50,2,FALSE),"")</f>
        <v/>
      </c>
    </row>
    <row r="61" spans="1:12">
      <c r="A61" s="31">
        <v>58</v>
      </c>
      <c r="B61" s="11" t="str">
        <f>IF(申込一覧!B80=1,"男",IF(申込一覧!B80=2,"女",""))</f>
        <v/>
      </c>
      <c r="C61" s="11" t="str">
        <f>IF(申込一覧!C80="","",申込一覧!C80)</f>
        <v/>
      </c>
      <c r="D61" s="11" t="str">
        <f>IF(申込一覧!D80="","",申込一覧!D80)</f>
        <v/>
      </c>
      <c r="E61" s="11" t="str">
        <f>IF(申込一覧!E80="","",申込一覧!E80)</f>
        <v/>
      </c>
      <c r="F61" s="32" t="str">
        <f>IF(申込一覧!F80="","",申込一覧!F80)</f>
        <v/>
      </c>
      <c r="G61" s="37" t="str">
        <f>IF(申込一覧!G80="","",申込一覧!G80)</f>
        <v/>
      </c>
      <c r="H61" s="31" t="str">
        <f>IFERROR(VLOOKUP(申込一覧!H80,申込一覧!$AV$5:$AW$26,2,FALSE),"")</f>
        <v/>
      </c>
      <c r="I61" s="11" t="str">
        <f>IFERROR(VLOOKUP(申込一覧!I80,申込一覧!$AV$5:$AW$26,2,FALSE),"")</f>
        <v/>
      </c>
      <c r="J61" s="11" t="str">
        <f>IFERROR(VLOOKUP(申込一覧!J80,申込一覧!$AV$5:$AW$26,2,FALSE),"")</f>
        <v/>
      </c>
      <c r="K61" s="32" t="str">
        <f>IFERROR(VLOOKUP(申込一覧!K80,申込一覧!$AV$5:$AW$26,2,FALSE),"")</f>
        <v/>
      </c>
      <c r="L61" s="40" t="str">
        <f>IFERROR(VLOOKUP(申込一覧!L80,申込一覧!$AV$27:$AW$50,2,FALSE),"")</f>
        <v/>
      </c>
    </row>
    <row r="62" spans="1:12">
      <c r="A62" s="31">
        <v>59</v>
      </c>
      <c r="B62" s="11" t="str">
        <f>IF(申込一覧!B81=1,"男",IF(申込一覧!B81=2,"女",""))</f>
        <v/>
      </c>
      <c r="C62" s="11" t="str">
        <f>IF(申込一覧!C81="","",申込一覧!C81)</f>
        <v/>
      </c>
      <c r="D62" s="11" t="str">
        <f>IF(申込一覧!D81="","",申込一覧!D81)</f>
        <v/>
      </c>
      <c r="E62" s="11" t="str">
        <f>IF(申込一覧!E81="","",申込一覧!E81)</f>
        <v/>
      </c>
      <c r="F62" s="32" t="str">
        <f>IF(申込一覧!F81="","",申込一覧!F81)</f>
        <v/>
      </c>
      <c r="G62" s="37" t="str">
        <f>IF(申込一覧!G81="","",申込一覧!G81)</f>
        <v/>
      </c>
      <c r="H62" s="31" t="str">
        <f>IFERROR(VLOOKUP(申込一覧!H81,申込一覧!$AV$5:$AW$26,2,FALSE),"")</f>
        <v/>
      </c>
      <c r="I62" s="11" t="str">
        <f>IFERROR(VLOOKUP(申込一覧!I81,申込一覧!$AV$5:$AW$26,2,FALSE),"")</f>
        <v/>
      </c>
      <c r="J62" s="11" t="str">
        <f>IFERROR(VLOOKUP(申込一覧!J81,申込一覧!$AV$5:$AW$26,2,FALSE),"")</f>
        <v/>
      </c>
      <c r="K62" s="32" t="str">
        <f>IFERROR(VLOOKUP(申込一覧!K81,申込一覧!$AV$5:$AW$26,2,FALSE),"")</f>
        <v/>
      </c>
      <c r="L62" s="40" t="str">
        <f>IFERROR(VLOOKUP(申込一覧!L81,申込一覧!$AV$27:$AW$50,2,FALSE),"")</f>
        <v/>
      </c>
    </row>
    <row r="63" spans="1:12">
      <c r="A63" s="31">
        <v>60</v>
      </c>
      <c r="B63" s="11" t="str">
        <f>IF(申込一覧!B82=1,"男",IF(申込一覧!B82=2,"女",""))</f>
        <v/>
      </c>
      <c r="C63" s="11" t="str">
        <f>IF(申込一覧!C82="","",申込一覧!C82)</f>
        <v/>
      </c>
      <c r="D63" s="11" t="str">
        <f>IF(申込一覧!D82="","",申込一覧!D82)</f>
        <v/>
      </c>
      <c r="E63" s="11" t="str">
        <f>IF(申込一覧!E82="","",申込一覧!E82)</f>
        <v/>
      </c>
      <c r="F63" s="32" t="str">
        <f>IF(申込一覧!F82="","",申込一覧!F82)</f>
        <v/>
      </c>
      <c r="G63" s="37" t="str">
        <f>IF(申込一覧!G82="","",申込一覧!G82)</f>
        <v/>
      </c>
      <c r="H63" s="31" t="str">
        <f>IFERROR(VLOOKUP(申込一覧!H82,申込一覧!$AV$5:$AW$26,2,FALSE),"")</f>
        <v/>
      </c>
      <c r="I63" s="11" t="str">
        <f>IFERROR(VLOOKUP(申込一覧!I82,申込一覧!$AV$5:$AW$26,2,FALSE),"")</f>
        <v/>
      </c>
      <c r="J63" s="11" t="str">
        <f>IFERROR(VLOOKUP(申込一覧!J82,申込一覧!$AV$5:$AW$26,2,FALSE),"")</f>
        <v/>
      </c>
      <c r="K63" s="32" t="str">
        <f>IFERROR(VLOOKUP(申込一覧!K82,申込一覧!$AV$5:$AW$26,2,FALSE),"")</f>
        <v/>
      </c>
      <c r="L63" s="40" t="str">
        <f>IFERROR(VLOOKUP(申込一覧!L82,申込一覧!$AV$27:$AW$50,2,FALSE),"")</f>
        <v/>
      </c>
    </row>
    <row r="64" spans="1:12">
      <c r="A64" s="31">
        <v>61</v>
      </c>
      <c r="B64" s="11" t="str">
        <f>IF(申込一覧!B83=1,"男",IF(申込一覧!B83=2,"女",""))</f>
        <v/>
      </c>
      <c r="C64" s="11" t="str">
        <f>IF(申込一覧!C83="","",申込一覧!C83)</f>
        <v/>
      </c>
      <c r="D64" s="11" t="str">
        <f>IF(申込一覧!D83="","",申込一覧!D83)</f>
        <v/>
      </c>
      <c r="E64" s="11" t="str">
        <f>IF(申込一覧!E83="","",申込一覧!E83)</f>
        <v/>
      </c>
      <c r="F64" s="32" t="str">
        <f>IF(申込一覧!F83="","",申込一覧!F83)</f>
        <v/>
      </c>
      <c r="G64" s="37" t="str">
        <f>IF(申込一覧!G83="","",申込一覧!G83)</f>
        <v/>
      </c>
      <c r="H64" s="31" t="str">
        <f>IFERROR(VLOOKUP(申込一覧!H83,申込一覧!$AV$5:$AW$26,2,FALSE),"")</f>
        <v/>
      </c>
      <c r="I64" s="11" t="str">
        <f>IFERROR(VLOOKUP(申込一覧!I83,申込一覧!$AV$5:$AW$26,2,FALSE),"")</f>
        <v/>
      </c>
      <c r="J64" s="11" t="str">
        <f>IFERROR(VLOOKUP(申込一覧!J83,申込一覧!$AV$5:$AW$26,2,FALSE),"")</f>
        <v/>
      </c>
      <c r="K64" s="32" t="str">
        <f>IFERROR(VLOOKUP(申込一覧!K83,申込一覧!$AV$5:$AW$26,2,FALSE),"")</f>
        <v/>
      </c>
      <c r="L64" s="40" t="str">
        <f>IFERROR(VLOOKUP(申込一覧!L83,申込一覧!$AV$27:$AW$50,2,FALSE),"")</f>
        <v/>
      </c>
    </row>
    <row r="65" spans="1:12">
      <c r="A65" s="31">
        <v>62</v>
      </c>
      <c r="B65" s="11" t="str">
        <f>IF(申込一覧!B84=1,"男",IF(申込一覧!B84=2,"女",""))</f>
        <v/>
      </c>
      <c r="C65" s="11" t="str">
        <f>IF(申込一覧!C84="","",申込一覧!C84)</f>
        <v/>
      </c>
      <c r="D65" s="11" t="str">
        <f>IF(申込一覧!D84="","",申込一覧!D84)</f>
        <v/>
      </c>
      <c r="E65" s="11" t="str">
        <f>IF(申込一覧!E84="","",申込一覧!E84)</f>
        <v/>
      </c>
      <c r="F65" s="32" t="str">
        <f>IF(申込一覧!F84="","",申込一覧!F84)</f>
        <v/>
      </c>
      <c r="G65" s="37" t="str">
        <f>IF(申込一覧!G84="","",申込一覧!G84)</f>
        <v/>
      </c>
      <c r="H65" s="31" t="str">
        <f>IFERROR(VLOOKUP(申込一覧!H84,申込一覧!$AV$5:$AW$26,2,FALSE),"")</f>
        <v/>
      </c>
      <c r="I65" s="11" t="str">
        <f>IFERROR(VLOOKUP(申込一覧!I84,申込一覧!$AV$5:$AW$26,2,FALSE),"")</f>
        <v/>
      </c>
      <c r="J65" s="11" t="str">
        <f>IFERROR(VLOOKUP(申込一覧!J84,申込一覧!$AV$5:$AW$26,2,FALSE),"")</f>
        <v/>
      </c>
      <c r="K65" s="32" t="str">
        <f>IFERROR(VLOOKUP(申込一覧!K84,申込一覧!$AV$5:$AW$26,2,FALSE),"")</f>
        <v/>
      </c>
      <c r="L65" s="40" t="str">
        <f>IFERROR(VLOOKUP(申込一覧!L84,申込一覧!$AV$27:$AW$50,2,FALSE),"")</f>
        <v/>
      </c>
    </row>
    <row r="66" spans="1:12">
      <c r="A66" s="31">
        <v>63</v>
      </c>
      <c r="B66" s="11" t="str">
        <f>IF(申込一覧!B85=1,"男",IF(申込一覧!B85=2,"女",""))</f>
        <v/>
      </c>
      <c r="C66" s="11" t="str">
        <f>IF(申込一覧!C85="","",申込一覧!C85)</f>
        <v/>
      </c>
      <c r="D66" s="11" t="str">
        <f>IF(申込一覧!D85="","",申込一覧!D85)</f>
        <v/>
      </c>
      <c r="E66" s="11" t="str">
        <f>IF(申込一覧!E85="","",申込一覧!E85)</f>
        <v/>
      </c>
      <c r="F66" s="32" t="str">
        <f>IF(申込一覧!F85="","",申込一覧!F85)</f>
        <v/>
      </c>
      <c r="G66" s="37" t="str">
        <f>IF(申込一覧!G85="","",申込一覧!G85)</f>
        <v/>
      </c>
      <c r="H66" s="31" t="str">
        <f>IFERROR(VLOOKUP(申込一覧!H85,申込一覧!$AV$5:$AW$26,2,FALSE),"")</f>
        <v/>
      </c>
      <c r="I66" s="11" t="str">
        <f>IFERROR(VLOOKUP(申込一覧!I85,申込一覧!$AV$5:$AW$26,2,FALSE),"")</f>
        <v/>
      </c>
      <c r="J66" s="11" t="str">
        <f>IFERROR(VLOOKUP(申込一覧!J85,申込一覧!$AV$5:$AW$26,2,FALSE),"")</f>
        <v/>
      </c>
      <c r="K66" s="32" t="str">
        <f>IFERROR(VLOOKUP(申込一覧!K85,申込一覧!$AV$5:$AW$26,2,FALSE),"")</f>
        <v/>
      </c>
      <c r="L66" s="40" t="str">
        <f>IFERROR(VLOOKUP(申込一覧!L85,申込一覧!$AV$27:$AW$50,2,FALSE),"")</f>
        <v/>
      </c>
    </row>
    <row r="67" spans="1:12">
      <c r="A67" s="31">
        <v>64</v>
      </c>
      <c r="B67" s="11" t="str">
        <f>IF(申込一覧!B86=1,"男",IF(申込一覧!B86=2,"女",""))</f>
        <v/>
      </c>
      <c r="C67" s="11" t="str">
        <f>IF(申込一覧!C86="","",申込一覧!C86)</f>
        <v/>
      </c>
      <c r="D67" s="11" t="str">
        <f>IF(申込一覧!D86="","",申込一覧!D86)</f>
        <v/>
      </c>
      <c r="E67" s="11" t="str">
        <f>IF(申込一覧!E86="","",申込一覧!E86)</f>
        <v/>
      </c>
      <c r="F67" s="32" t="str">
        <f>IF(申込一覧!F86="","",申込一覧!F86)</f>
        <v/>
      </c>
      <c r="G67" s="37" t="str">
        <f>IF(申込一覧!G86="","",申込一覧!G86)</f>
        <v/>
      </c>
      <c r="H67" s="31" t="str">
        <f>IFERROR(VLOOKUP(申込一覧!H86,申込一覧!$AV$5:$AW$26,2,FALSE),"")</f>
        <v/>
      </c>
      <c r="I67" s="11" t="str">
        <f>IFERROR(VLOOKUP(申込一覧!I86,申込一覧!$AV$5:$AW$26,2,FALSE),"")</f>
        <v/>
      </c>
      <c r="J67" s="11" t="str">
        <f>IFERROR(VLOOKUP(申込一覧!J86,申込一覧!$AV$5:$AW$26,2,FALSE),"")</f>
        <v/>
      </c>
      <c r="K67" s="32" t="str">
        <f>IFERROR(VLOOKUP(申込一覧!K86,申込一覧!$AV$5:$AW$26,2,FALSE),"")</f>
        <v/>
      </c>
      <c r="L67" s="40" t="str">
        <f>IFERROR(VLOOKUP(申込一覧!L86,申込一覧!$AV$27:$AW$50,2,FALSE),"")</f>
        <v/>
      </c>
    </row>
    <row r="68" spans="1:12">
      <c r="A68" s="31">
        <v>65</v>
      </c>
      <c r="B68" s="11" t="str">
        <f>IF(申込一覧!B87=1,"男",IF(申込一覧!B87=2,"女",""))</f>
        <v/>
      </c>
      <c r="C68" s="11" t="str">
        <f>IF(申込一覧!C87="","",申込一覧!C87)</f>
        <v/>
      </c>
      <c r="D68" s="11" t="str">
        <f>IF(申込一覧!D87="","",申込一覧!D87)</f>
        <v/>
      </c>
      <c r="E68" s="11" t="str">
        <f>IF(申込一覧!E87="","",申込一覧!E87)</f>
        <v/>
      </c>
      <c r="F68" s="32" t="str">
        <f>IF(申込一覧!F87="","",申込一覧!F87)</f>
        <v/>
      </c>
      <c r="G68" s="37" t="str">
        <f>IF(申込一覧!G87="","",申込一覧!G87)</f>
        <v/>
      </c>
      <c r="H68" s="31" t="str">
        <f>IFERROR(VLOOKUP(申込一覧!H87,申込一覧!$AV$5:$AW$26,2,FALSE),"")</f>
        <v/>
      </c>
      <c r="I68" s="11" t="str">
        <f>IFERROR(VLOOKUP(申込一覧!I87,申込一覧!$AV$5:$AW$26,2,FALSE),"")</f>
        <v/>
      </c>
      <c r="J68" s="11" t="str">
        <f>IFERROR(VLOOKUP(申込一覧!J87,申込一覧!$AV$5:$AW$26,2,FALSE),"")</f>
        <v/>
      </c>
      <c r="K68" s="32" t="str">
        <f>IFERROR(VLOOKUP(申込一覧!K87,申込一覧!$AV$5:$AW$26,2,FALSE),"")</f>
        <v/>
      </c>
      <c r="L68" s="40" t="str">
        <f>IFERROR(VLOOKUP(申込一覧!L87,申込一覧!$AV$27:$AW$50,2,FALSE),"")</f>
        <v/>
      </c>
    </row>
    <row r="69" spans="1:12">
      <c r="A69" s="31">
        <v>66</v>
      </c>
      <c r="B69" s="11" t="str">
        <f>IF(申込一覧!B88=1,"男",IF(申込一覧!B88=2,"女",""))</f>
        <v/>
      </c>
      <c r="C69" s="11" t="str">
        <f>IF(申込一覧!C88="","",申込一覧!C88)</f>
        <v/>
      </c>
      <c r="D69" s="11" t="str">
        <f>IF(申込一覧!D88="","",申込一覧!D88)</f>
        <v/>
      </c>
      <c r="E69" s="11" t="str">
        <f>IF(申込一覧!E88="","",申込一覧!E88)</f>
        <v/>
      </c>
      <c r="F69" s="32" t="str">
        <f>IF(申込一覧!F88="","",申込一覧!F88)</f>
        <v/>
      </c>
      <c r="G69" s="37" t="str">
        <f>IF(申込一覧!G88="","",申込一覧!G88)</f>
        <v/>
      </c>
      <c r="H69" s="31" t="str">
        <f>IFERROR(VLOOKUP(申込一覧!H88,申込一覧!$AV$5:$AW$26,2,FALSE),"")</f>
        <v/>
      </c>
      <c r="I69" s="11" t="str">
        <f>IFERROR(VLOOKUP(申込一覧!I88,申込一覧!$AV$5:$AW$26,2,FALSE),"")</f>
        <v/>
      </c>
      <c r="J69" s="11" t="str">
        <f>IFERROR(VLOOKUP(申込一覧!J88,申込一覧!$AV$5:$AW$26,2,FALSE),"")</f>
        <v/>
      </c>
      <c r="K69" s="32" t="str">
        <f>IFERROR(VLOOKUP(申込一覧!K88,申込一覧!$AV$5:$AW$26,2,FALSE),"")</f>
        <v/>
      </c>
      <c r="L69" s="40" t="str">
        <f>IFERROR(VLOOKUP(申込一覧!L88,申込一覧!$AV$27:$AW$50,2,FALSE),"")</f>
        <v/>
      </c>
    </row>
    <row r="70" spans="1:12">
      <c r="A70" s="31">
        <v>67</v>
      </c>
      <c r="B70" s="11" t="str">
        <f>IF(申込一覧!B89=1,"男",IF(申込一覧!B89=2,"女",""))</f>
        <v/>
      </c>
      <c r="C70" s="11" t="str">
        <f>IF(申込一覧!C89="","",申込一覧!C89)</f>
        <v/>
      </c>
      <c r="D70" s="11" t="str">
        <f>IF(申込一覧!D89="","",申込一覧!D89)</f>
        <v/>
      </c>
      <c r="E70" s="11" t="str">
        <f>IF(申込一覧!E89="","",申込一覧!E89)</f>
        <v/>
      </c>
      <c r="F70" s="32" t="str">
        <f>IF(申込一覧!F89="","",申込一覧!F89)</f>
        <v/>
      </c>
      <c r="G70" s="37" t="str">
        <f>IF(申込一覧!G89="","",申込一覧!G89)</f>
        <v/>
      </c>
      <c r="H70" s="31" t="str">
        <f>IFERROR(VLOOKUP(申込一覧!H89,申込一覧!$AV$5:$AW$26,2,FALSE),"")</f>
        <v/>
      </c>
      <c r="I70" s="11" t="str">
        <f>IFERROR(VLOOKUP(申込一覧!I89,申込一覧!$AV$5:$AW$26,2,FALSE),"")</f>
        <v/>
      </c>
      <c r="J70" s="11" t="str">
        <f>IFERROR(VLOOKUP(申込一覧!J89,申込一覧!$AV$5:$AW$26,2,FALSE),"")</f>
        <v/>
      </c>
      <c r="K70" s="32" t="str">
        <f>IFERROR(VLOOKUP(申込一覧!K89,申込一覧!$AV$5:$AW$26,2,FALSE),"")</f>
        <v/>
      </c>
      <c r="L70" s="40" t="str">
        <f>IFERROR(VLOOKUP(申込一覧!L89,申込一覧!$AV$27:$AW$50,2,FALSE),"")</f>
        <v/>
      </c>
    </row>
    <row r="71" spans="1:12">
      <c r="A71" s="31">
        <v>68</v>
      </c>
      <c r="B71" s="11" t="str">
        <f>IF(申込一覧!B90=1,"男",IF(申込一覧!B90=2,"女",""))</f>
        <v/>
      </c>
      <c r="C71" s="11" t="str">
        <f>IF(申込一覧!C90="","",申込一覧!C90)</f>
        <v/>
      </c>
      <c r="D71" s="11" t="str">
        <f>IF(申込一覧!D90="","",申込一覧!D90)</f>
        <v/>
      </c>
      <c r="E71" s="11" t="str">
        <f>IF(申込一覧!E90="","",申込一覧!E90)</f>
        <v/>
      </c>
      <c r="F71" s="32" t="str">
        <f>IF(申込一覧!F90="","",申込一覧!F90)</f>
        <v/>
      </c>
      <c r="G71" s="37" t="str">
        <f>IF(申込一覧!G90="","",申込一覧!G90)</f>
        <v/>
      </c>
      <c r="H71" s="31" t="str">
        <f>IFERROR(VLOOKUP(申込一覧!H90,申込一覧!$AV$5:$AW$26,2,FALSE),"")</f>
        <v/>
      </c>
      <c r="I71" s="11" t="str">
        <f>IFERROR(VLOOKUP(申込一覧!I90,申込一覧!$AV$5:$AW$26,2,FALSE),"")</f>
        <v/>
      </c>
      <c r="J71" s="11" t="str">
        <f>IFERROR(VLOOKUP(申込一覧!J90,申込一覧!$AV$5:$AW$26,2,FALSE),"")</f>
        <v/>
      </c>
      <c r="K71" s="32" t="str">
        <f>IFERROR(VLOOKUP(申込一覧!K90,申込一覧!$AV$5:$AW$26,2,FALSE),"")</f>
        <v/>
      </c>
      <c r="L71" s="40" t="str">
        <f>IFERROR(VLOOKUP(申込一覧!L90,申込一覧!$AV$27:$AW$50,2,FALSE),"")</f>
        <v/>
      </c>
    </row>
    <row r="72" spans="1:12">
      <c r="A72" s="31">
        <v>69</v>
      </c>
      <c r="B72" s="11" t="str">
        <f>IF(申込一覧!B91=1,"男",IF(申込一覧!B91=2,"女",""))</f>
        <v/>
      </c>
      <c r="C72" s="11" t="str">
        <f>IF(申込一覧!C91="","",申込一覧!C91)</f>
        <v/>
      </c>
      <c r="D72" s="11" t="str">
        <f>IF(申込一覧!D91="","",申込一覧!D91)</f>
        <v/>
      </c>
      <c r="E72" s="11" t="str">
        <f>IF(申込一覧!E91="","",申込一覧!E91)</f>
        <v/>
      </c>
      <c r="F72" s="32" t="str">
        <f>IF(申込一覧!F91="","",申込一覧!F91)</f>
        <v/>
      </c>
      <c r="G72" s="37" t="str">
        <f>IF(申込一覧!G91="","",申込一覧!G91)</f>
        <v/>
      </c>
      <c r="H72" s="31" t="str">
        <f>IFERROR(VLOOKUP(申込一覧!H91,申込一覧!$AV$5:$AW$26,2,FALSE),"")</f>
        <v/>
      </c>
      <c r="I72" s="11" t="str">
        <f>IFERROR(VLOOKUP(申込一覧!I91,申込一覧!$AV$5:$AW$26,2,FALSE),"")</f>
        <v/>
      </c>
      <c r="J72" s="11" t="str">
        <f>IFERROR(VLOOKUP(申込一覧!J91,申込一覧!$AV$5:$AW$26,2,FALSE),"")</f>
        <v/>
      </c>
      <c r="K72" s="32" t="str">
        <f>IFERROR(VLOOKUP(申込一覧!K91,申込一覧!$AV$5:$AW$26,2,FALSE),"")</f>
        <v/>
      </c>
      <c r="L72" s="40" t="str">
        <f>IFERROR(VLOOKUP(申込一覧!L91,申込一覧!$AV$27:$AW$50,2,FALSE),"")</f>
        <v/>
      </c>
    </row>
    <row r="73" spans="1:12">
      <c r="A73" s="31">
        <v>70</v>
      </c>
      <c r="B73" s="11" t="str">
        <f>IF(申込一覧!B92=1,"男",IF(申込一覧!B92=2,"女",""))</f>
        <v/>
      </c>
      <c r="C73" s="11" t="str">
        <f>IF(申込一覧!C92="","",申込一覧!C92)</f>
        <v/>
      </c>
      <c r="D73" s="11" t="str">
        <f>IF(申込一覧!D92="","",申込一覧!D92)</f>
        <v/>
      </c>
      <c r="E73" s="11" t="str">
        <f>IF(申込一覧!E92="","",申込一覧!E92)</f>
        <v/>
      </c>
      <c r="F73" s="32" t="str">
        <f>IF(申込一覧!F92="","",申込一覧!F92)</f>
        <v/>
      </c>
      <c r="G73" s="37" t="str">
        <f>IF(申込一覧!G92="","",申込一覧!G92)</f>
        <v/>
      </c>
      <c r="H73" s="31" t="str">
        <f>IFERROR(VLOOKUP(申込一覧!H92,申込一覧!$AV$5:$AW$26,2,FALSE),"")</f>
        <v/>
      </c>
      <c r="I73" s="11" t="str">
        <f>IFERROR(VLOOKUP(申込一覧!I92,申込一覧!$AV$5:$AW$26,2,FALSE),"")</f>
        <v/>
      </c>
      <c r="J73" s="11" t="str">
        <f>IFERROR(VLOOKUP(申込一覧!J92,申込一覧!$AV$5:$AW$26,2,FALSE),"")</f>
        <v/>
      </c>
      <c r="K73" s="32" t="str">
        <f>IFERROR(VLOOKUP(申込一覧!K92,申込一覧!$AV$5:$AW$26,2,FALSE),"")</f>
        <v/>
      </c>
      <c r="L73" s="40" t="str">
        <f>IFERROR(VLOOKUP(申込一覧!L92,申込一覧!$AV$27:$AW$50,2,FALSE),"")</f>
        <v/>
      </c>
    </row>
    <row r="74" spans="1:12">
      <c r="A74" s="31">
        <v>71</v>
      </c>
      <c r="B74" s="11" t="str">
        <f>IF(申込一覧!B93=1,"男",IF(申込一覧!B93=2,"女",""))</f>
        <v/>
      </c>
      <c r="C74" s="11" t="str">
        <f>IF(申込一覧!C93="","",申込一覧!C93)</f>
        <v/>
      </c>
      <c r="D74" s="11" t="str">
        <f>IF(申込一覧!D93="","",申込一覧!D93)</f>
        <v/>
      </c>
      <c r="E74" s="11" t="str">
        <f>IF(申込一覧!E93="","",申込一覧!E93)</f>
        <v/>
      </c>
      <c r="F74" s="32" t="str">
        <f>IF(申込一覧!F93="","",申込一覧!F93)</f>
        <v/>
      </c>
      <c r="G74" s="37" t="str">
        <f>IF(申込一覧!G93="","",申込一覧!G93)</f>
        <v/>
      </c>
      <c r="H74" s="31" t="str">
        <f>IFERROR(VLOOKUP(申込一覧!H93,申込一覧!$AV$5:$AW$26,2,FALSE),"")</f>
        <v/>
      </c>
      <c r="I74" s="11" t="str">
        <f>IFERROR(VLOOKUP(申込一覧!I93,申込一覧!$AV$5:$AW$26,2,FALSE),"")</f>
        <v/>
      </c>
      <c r="J74" s="11" t="str">
        <f>IFERROR(VLOOKUP(申込一覧!J93,申込一覧!$AV$5:$AW$26,2,FALSE),"")</f>
        <v/>
      </c>
      <c r="K74" s="32" t="str">
        <f>IFERROR(VLOOKUP(申込一覧!K93,申込一覧!$AV$5:$AW$26,2,FALSE),"")</f>
        <v/>
      </c>
      <c r="L74" s="40" t="str">
        <f>IFERROR(VLOOKUP(申込一覧!L93,申込一覧!$AV$27:$AW$50,2,FALSE),"")</f>
        <v/>
      </c>
    </row>
    <row r="75" spans="1:12">
      <c r="A75" s="31">
        <v>72</v>
      </c>
      <c r="B75" s="11" t="str">
        <f>IF(申込一覧!B94=1,"男",IF(申込一覧!B94=2,"女",""))</f>
        <v/>
      </c>
      <c r="C75" s="11" t="str">
        <f>IF(申込一覧!C94="","",申込一覧!C94)</f>
        <v/>
      </c>
      <c r="D75" s="11" t="str">
        <f>IF(申込一覧!D94="","",申込一覧!D94)</f>
        <v/>
      </c>
      <c r="E75" s="11" t="str">
        <f>IF(申込一覧!E94="","",申込一覧!E94)</f>
        <v/>
      </c>
      <c r="F75" s="32" t="str">
        <f>IF(申込一覧!F94="","",申込一覧!F94)</f>
        <v/>
      </c>
      <c r="G75" s="37" t="str">
        <f>IF(申込一覧!G94="","",申込一覧!G94)</f>
        <v/>
      </c>
      <c r="H75" s="31" t="str">
        <f>IFERROR(VLOOKUP(申込一覧!H94,申込一覧!$AV$5:$AW$26,2,FALSE),"")</f>
        <v/>
      </c>
      <c r="I75" s="11" t="str">
        <f>IFERROR(VLOOKUP(申込一覧!I94,申込一覧!$AV$5:$AW$26,2,FALSE),"")</f>
        <v/>
      </c>
      <c r="J75" s="11" t="str">
        <f>IFERROR(VLOOKUP(申込一覧!J94,申込一覧!$AV$5:$AW$26,2,FALSE),"")</f>
        <v/>
      </c>
      <c r="K75" s="32" t="str">
        <f>IFERROR(VLOOKUP(申込一覧!K94,申込一覧!$AV$5:$AW$26,2,FALSE),"")</f>
        <v/>
      </c>
      <c r="L75" s="40" t="str">
        <f>IFERROR(VLOOKUP(申込一覧!L94,申込一覧!$AV$27:$AW$50,2,FALSE),"")</f>
        <v/>
      </c>
    </row>
    <row r="76" spans="1:12">
      <c r="A76" s="31">
        <v>73</v>
      </c>
      <c r="B76" s="11" t="str">
        <f>IF(申込一覧!B95=1,"男",IF(申込一覧!B95=2,"女",""))</f>
        <v/>
      </c>
      <c r="C76" s="11" t="str">
        <f>IF(申込一覧!C95="","",申込一覧!C95)</f>
        <v/>
      </c>
      <c r="D76" s="11" t="str">
        <f>IF(申込一覧!D95="","",申込一覧!D95)</f>
        <v/>
      </c>
      <c r="E76" s="11" t="str">
        <f>IF(申込一覧!E95="","",申込一覧!E95)</f>
        <v/>
      </c>
      <c r="F76" s="32" t="str">
        <f>IF(申込一覧!F95="","",申込一覧!F95)</f>
        <v/>
      </c>
      <c r="G76" s="37" t="str">
        <f>IF(申込一覧!G95="","",申込一覧!G95)</f>
        <v/>
      </c>
      <c r="H76" s="31" t="str">
        <f>IFERROR(VLOOKUP(申込一覧!H95,申込一覧!$AV$5:$AW$26,2,FALSE),"")</f>
        <v/>
      </c>
      <c r="I76" s="11" t="str">
        <f>IFERROR(VLOOKUP(申込一覧!I95,申込一覧!$AV$5:$AW$26,2,FALSE),"")</f>
        <v/>
      </c>
      <c r="J76" s="11" t="str">
        <f>IFERROR(VLOOKUP(申込一覧!J95,申込一覧!$AV$5:$AW$26,2,FALSE),"")</f>
        <v/>
      </c>
      <c r="K76" s="32" t="str">
        <f>IFERROR(VLOOKUP(申込一覧!K95,申込一覧!$AV$5:$AW$26,2,FALSE),"")</f>
        <v/>
      </c>
      <c r="L76" s="40" t="str">
        <f>IFERROR(VLOOKUP(申込一覧!L95,申込一覧!$AV$27:$AW$50,2,FALSE),"")</f>
        <v/>
      </c>
    </row>
    <row r="77" spans="1:12">
      <c r="A77" s="31">
        <v>74</v>
      </c>
      <c r="B77" s="11" t="str">
        <f>IF(申込一覧!B96=1,"男",IF(申込一覧!B96=2,"女",""))</f>
        <v/>
      </c>
      <c r="C77" s="11" t="str">
        <f>IF(申込一覧!C96="","",申込一覧!C96)</f>
        <v/>
      </c>
      <c r="D77" s="11" t="str">
        <f>IF(申込一覧!D96="","",申込一覧!D96)</f>
        <v/>
      </c>
      <c r="E77" s="11" t="str">
        <f>IF(申込一覧!E96="","",申込一覧!E96)</f>
        <v/>
      </c>
      <c r="F77" s="32" t="str">
        <f>IF(申込一覧!F96="","",申込一覧!F96)</f>
        <v/>
      </c>
      <c r="G77" s="37" t="str">
        <f>IF(申込一覧!G96="","",申込一覧!G96)</f>
        <v/>
      </c>
      <c r="H77" s="31" t="str">
        <f>IFERROR(VLOOKUP(申込一覧!H96,申込一覧!$AV$5:$AW$26,2,FALSE),"")</f>
        <v/>
      </c>
      <c r="I77" s="11" t="str">
        <f>IFERROR(VLOOKUP(申込一覧!I96,申込一覧!$AV$5:$AW$26,2,FALSE),"")</f>
        <v/>
      </c>
      <c r="J77" s="11" t="str">
        <f>IFERROR(VLOOKUP(申込一覧!J96,申込一覧!$AV$5:$AW$26,2,FALSE),"")</f>
        <v/>
      </c>
      <c r="K77" s="32" t="str">
        <f>IFERROR(VLOOKUP(申込一覧!K96,申込一覧!$AV$5:$AW$26,2,FALSE),"")</f>
        <v/>
      </c>
      <c r="L77" s="40" t="str">
        <f>IFERROR(VLOOKUP(申込一覧!L96,申込一覧!$AV$27:$AW$50,2,FALSE),"")</f>
        <v/>
      </c>
    </row>
    <row r="78" spans="1:12">
      <c r="A78" s="31">
        <v>75</v>
      </c>
      <c r="B78" s="11" t="str">
        <f>IF(申込一覧!B97=1,"男",IF(申込一覧!B97=2,"女",""))</f>
        <v/>
      </c>
      <c r="C78" s="11" t="str">
        <f>IF(申込一覧!C97="","",申込一覧!C97)</f>
        <v/>
      </c>
      <c r="D78" s="11" t="str">
        <f>IF(申込一覧!D97="","",申込一覧!D97)</f>
        <v/>
      </c>
      <c r="E78" s="11" t="str">
        <f>IF(申込一覧!E97="","",申込一覧!E97)</f>
        <v/>
      </c>
      <c r="F78" s="32" t="str">
        <f>IF(申込一覧!F97="","",申込一覧!F97)</f>
        <v/>
      </c>
      <c r="G78" s="37" t="str">
        <f>IF(申込一覧!G97="","",申込一覧!G97)</f>
        <v/>
      </c>
      <c r="H78" s="31" t="str">
        <f>IFERROR(VLOOKUP(申込一覧!H97,申込一覧!$AV$5:$AW$26,2,FALSE),"")</f>
        <v/>
      </c>
      <c r="I78" s="11" t="str">
        <f>IFERROR(VLOOKUP(申込一覧!I97,申込一覧!$AV$5:$AW$26,2,FALSE),"")</f>
        <v/>
      </c>
      <c r="J78" s="11" t="str">
        <f>IFERROR(VLOOKUP(申込一覧!J97,申込一覧!$AV$5:$AW$26,2,FALSE),"")</f>
        <v/>
      </c>
      <c r="K78" s="32" t="str">
        <f>IFERROR(VLOOKUP(申込一覧!K97,申込一覧!$AV$5:$AW$26,2,FALSE),"")</f>
        <v/>
      </c>
      <c r="L78" s="40" t="str">
        <f>IFERROR(VLOOKUP(申込一覧!L97,申込一覧!$AV$27:$AW$50,2,FALSE),"")</f>
        <v/>
      </c>
    </row>
    <row r="79" spans="1:12">
      <c r="A79" s="31">
        <v>76</v>
      </c>
      <c r="B79" s="11" t="str">
        <f>IF(申込一覧!B98=1,"男",IF(申込一覧!B98=2,"女",""))</f>
        <v/>
      </c>
      <c r="C79" s="11" t="str">
        <f>IF(申込一覧!C98="","",申込一覧!C98)</f>
        <v/>
      </c>
      <c r="D79" s="11" t="str">
        <f>IF(申込一覧!D98="","",申込一覧!D98)</f>
        <v/>
      </c>
      <c r="E79" s="11" t="str">
        <f>IF(申込一覧!E98="","",申込一覧!E98)</f>
        <v/>
      </c>
      <c r="F79" s="32" t="str">
        <f>IF(申込一覧!F98="","",申込一覧!F98)</f>
        <v/>
      </c>
      <c r="G79" s="37" t="str">
        <f>IF(申込一覧!G98="","",申込一覧!G98)</f>
        <v/>
      </c>
      <c r="H79" s="31" t="str">
        <f>IFERROR(VLOOKUP(申込一覧!H98,申込一覧!$AV$5:$AW$26,2,FALSE),"")</f>
        <v/>
      </c>
      <c r="I79" s="11" t="str">
        <f>IFERROR(VLOOKUP(申込一覧!I98,申込一覧!$AV$5:$AW$26,2,FALSE),"")</f>
        <v/>
      </c>
      <c r="J79" s="11" t="str">
        <f>IFERROR(VLOOKUP(申込一覧!J98,申込一覧!$AV$5:$AW$26,2,FALSE),"")</f>
        <v/>
      </c>
      <c r="K79" s="32" t="str">
        <f>IFERROR(VLOOKUP(申込一覧!K98,申込一覧!$AV$5:$AW$26,2,FALSE),"")</f>
        <v/>
      </c>
      <c r="L79" s="40" t="str">
        <f>IFERROR(VLOOKUP(申込一覧!L98,申込一覧!$AV$27:$AW$50,2,FALSE),"")</f>
        <v/>
      </c>
    </row>
    <row r="80" spans="1:12">
      <c r="A80" s="31">
        <v>77</v>
      </c>
      <c r="B80" s="11" t="str">
        <f>IF(申込一覧!B99=1,"男",IF(申込一覧!B99=2,"女",""))</f>
        <v/>
      </c>
      <c r="C80" s="11" t="str">
        <f>IF(申込一覧!C99="","",申込一覧!C99)</f>
        <v/>
      </c>
      <c r="D80" s="11" t="str">
        <f>IF(申込一覧!D99="","",申込一覧!D99)</f>
        <v/>
      </c>
      <c r="E80" s="11" t="str">
        <f>IF(申込一覧!E99="","",申込一覧!E99)</f>
        <v/>
      </c>
      <c r="F80" s="32" t="str">
        <f>IF(申込一覧!F99="","",申込一覧!F99)</f>
        <v/>
      </c>
      <c r="G80" s="37" t="str">
        <f>IF(申込一覧!G99="","",申込一覧!G99)</f>
        <v/>
      </c>
      <c r="H80" s="31" t="str">
        <f>IFERROR(VLOOKUP(申込一覧!H99,申込一覧!$AV$5:$AW$26,2,FALSE),"")</f>
        <v/>
      </c>
      <c r="I80" s="11" t="str">
        <f>IFERROR(VLOOKUP(申込一覧!I99,申込一覧!$AV$5:$AW$26,2,FALSE),"")</f>
        <v/>
      </c>
      <c r="J80" s="11" t="str">
        <f>IFERROR(VLOOKUP(申込一覧!J99,申込一覧!$AV$5:$AW$26,2,FALSE),"")</f>
        <v/>
      </c>
      <c r="K80" s="32" t="str">
        <f>IFERROR(VLOOKUP(申込一覧!K99,申込一覧!$AV$5:$AW$26,2,FALSE),"")</f>
        <v/>
      </c>
      <c r="L80" s="40" t="str">
        <f>IFERROR(VLOOKUP(申込一覧!L99,申込一覧!$AV$27:$AW$50,2,FALSE),"")</f>
        <v/>
      </c>
    </row>
    <row r="81" spans="1:12">
      <c r="A81" s="31">
        <v>78</v>
      </c>
      <c r="B81" s="11" t="str">
        <f>IF(申込一覧!B100=1,"男",IF(申込一覧!B100=2,"女",""))</f>
        <v/>
      </c>
      <c r="C81" s="11" t="str">
        <f>IF(申込一覧!C100="","",申込一覧!C100)</f>
        <v/>
      </c>
      <c r="D81" s="11" t="str">
        <f>IF(申込一覧!D100="","",申込一覧!D100)</f>
        <v/>
      </c>
      <c r="E81" s="11" t="str">
        <f>IF(申込一覧!E100="","",申込一覧!E100)</f>
        <v/>
      </c>
      <c r="F81" s="32" t="str">
        <f>IF(申込一覧!F100="","",申込一覧!F100)</f>
        <v/>
      </c>
      <c r="G81" s="37" t="str">
        <f>IF(申込一覧!G100="","",申込一覧!G100)</f>
        <v/>
      </c>
      <c r="H81" s="31" t="str">
        <f>IFERROR(VLOOKUP(申込一覧!H100,申込一覧!$AV$5:$AW$26,2,FALSE),"")</f>
        <v/>
      </c>
      <c r="I81" s="11" t="str">
        <f>IFERROR(VLOOKUP(申込一覧!I100,申込一覧!$AV$5:$AW$26,2,FALSE),"")</f>
        <v/>
      </c>
      <c r="J81" s="11" t="str">
        <f>IFERROR(VLOOKUP(申込一覧!J100,申込一覧!$AV$5:$AW$26,2,FALSE),"")</f>
        <v/>
      </c>
      <c r="K81" s="32" t="str">
        <f>IFERROR(VLOOKUP(申込一覧!K100,申込一覧!$AV$5:$AW$26,2,FALSE),"")</f>
        <v/>
      </c>
      <c r="L81" s="40" t="str">
        <f>IFERROR(VLOOKUP(申込一覧!L100,申込一覧!$AV$27:$AW$50,2,FALSE),"")</f>
        <v/>
      </c>
    </row>
    <row r="82" spans="1:12">
      <c r="A82" s="31">
        <v>79</v>
      </c>
      <c r="B82" s="11" t="str">
        <f>IF(申込一覧!B101=1,"男",IF(申込一覧!B101=2,"女",""))</f>
        <v/>
      </c>
      <c r="C82" s="11" t="str">
        <f>IF(申込一覧!C101="","",申込一覧!C101)</f>
        <v/>
      </c>
      <c r="D82" s="11" t="str">
        <f>IF(申込一覧!D101="","",申込一覧!D101)</f>
        <v/>
      </c>
      <c r="E82" s="11" t="str">
        <f>IF(申込一覧!E101="","",申込一覧!E101)</f>
        <v/>
      </c>
      <c r="F82" s="32" t="str">
        <f>IF(申込一覧!F101="","",申込一覧!F101)</f>
        <v/>
      </c>
      <c r="G82" s="37" t="str">
        <f>IF(申込一覧!G101="","",申込一覧!G101)</f>
        <v/>
      </c>
      <c r="H82" s="31" t="str">
        <f>IFERROR(VLOOKUP(申込一覧!H101,申込一覧!$AV$5:$AW$26,2,FALSE),"")</f>
        <v/>
      </c>
      <c r="I82" s="11" t="str">
        <f>IFERROR(VLOOKUP(申込一覧!I101,申込一覧!$AV$5:$AW$26,2,FALSE),"")</f>
        <v/>
      </c>
      <c r="J82" s="11" t="str">
        <f>IFERROR(VLOOKUP(申込一覧!J101,申込一覧!$AV$5:$AW$26,2,FALSE),"")</f>
        <v/>
      </c>
      <c r="K82" s="32" t="str">
        <f>IFERROR(VLOOKUP(申込一覧!K101,申込一覧!$AV$5:$AW$26,2,FALSE),"")</f>
        <v/>
      </c>
      <c r="L82" s="40" t="str">
        <f>IFERROR(VLOOKUP(申込一覧!L101,申込一覧!$AV$27:$AW$50,2,FALSE),"")</f>
        <v/>
      </c>
    </row>
    <row r="83" spans="1:12">
      <c r="A83" s="31">
        <v>80</v>
      </c>
      <c r="B83" s="11" t="str">
        <f>IF(申込一覧!B102=1,"男",IF(申込一覧!B102=2,"女",""))</f>
        <v/>
      </c>
      <c r="C83" s="11" t="str">
        <f>IF(申込一覧!C102="","",申込一覧!C102)</f>
        <v/>
      </c>
      <c r="D83" s="11" t="str">
        <f>IF(申込一覧!D102="","",申込一覧!D102)</f>
        <v/>
      </c>
      <c r="E83" s="11" t="str">
        <f>IF(申込一覧!E102="","",申込一覧!E102)</f>
        <v/>
      </c>
      <c r="F83" s="32" t="str">
        <f>IF(申込一覧!F102="","",申込一覧!F102)</f>
        <v/>
      </c>
      <c r="G83" s="37" t="str">
        <f>IF(申込一覧!G102="","",申込一覧!G102)</f>
        <v/>
      </c>
      <c r="H83" s="31" t="str">
        <f>IFERROR(VLOOKUP(申込一覧!H102,申込一覧!$AV$5:$AW$26,2,FALSE),"")</f>
        <v/>
      </c>
      <c r="I83" s="11" t="str">
        <f>IFERROR(VLOOKUP(申込一覧!I102,申込一覧!$AV$5:$AW$26,2,FALSE),"")</f>
        <v/>
      </c>
      <c r="J83" s="11" t="str">
        <f>IFERROR(VLOOKUP(申込一覧!J102,申込一覧!$AV$5:$AW$26,2,FALSE),"")</f>
        <v/>
      </c>
      <c r="K83" s="32" t="str">
        <f>IFERROR(VLOOKUP(申込一覧!K102,申込一覧!$AV$5:$AW$26,2,FALSE),"")</f>
        <v/>
      </c>
      <c r="L83" s="40" t="str">
        <f>IFERROR(VLOOKUP(申込一覧!L102,申込一覧!$AV$27:$AW$50,2,FALSE),"")</f>
        <v/>
      </c>
    </row>
    <row r="84" spans="1:12">
      <c r="A84" s="31">
        <v>81</v>
      </c>
      <c r="B84" s="11" t="str">
        <f>IF(申込一覧!B103=1,"男",IF(申込一覧!B103=2,"女",""))</f>
        <v/>
      </c>
      <c r="C84" s="11" t="str">
        <f>IF(申込一覧!C103="","",申込一覧!C103)</f>
        <v/>
      </c>
      <c r="D84" s="11" t="str">
        <f>IF(申込一覧!D103="","",申込一覧!D103)</f>
        <v/>
      </c>
      <c r="E84" s="11" t="str">
        <f>IF(申込一覧!E103="","",申込一覧!E103)</f>
        <v/>
      </c>
      <c r="F84" s="32" t="str">
        <f>IF(申込一覧!F103="","",申込一覧!F103)</f>
        <v/>
      </c>
      <c r="G84" s="37" t="str">
        <f>IF(申込一覧!G103="","",申込一覧!G103)</f>
        <v/>
      </c>
      <c r="H84" s="31" t="str">
        <f>IFERROR(VLOOKUP(申込一覧!H103,申込一覧!$AV$5:$AW$26,2,FALSE),"")</f>
        <v/>
      </c>
      <c r="I84" s="11" t="str">
        <f>IFERROR(VLOOKUP(申込一覧!I103,申込一覧!$AV$5:$AW$26,2,FALSE),"")</f>
        <v/>
      </c>
      <c r="J84" s="11" t="str">
        <f>IFERROR(VLOOKUP(申込一覧!J103,申込一覧!$AV$5:$AW$26,2,FALSE),"")</f>
        <v/>
      </c>
      <c r="K84" s="32" t="str">
        <f>IFERROR(VLOOKUP(申込一覧!K103,申込一覧!$AV$5:$AW$26,2,FALSE),"")</f>
        <v/>
      </c>
      <c r="L84" s="40" t="str">
        <f>IFERROR(VLOOKUP(申込一覧!L103,申込一覧!$AV$27:$AW$50,2,FALSE),"")</f>
        <v/>
      </c>
    </row>
    <row r="85" spans="1:12">
      <c r="A85" s="31">
        <v>82</v>
      </c>
      <c r="B85" s="11" t="str">
        <f>IF(申込一覧!B104=1,"男",IF(申込一覧!B104=2,"女",""))</f>
        <v/>
      </c>
      <c r="C85" s="11" t="str">
        <f>IF(申込一覧!C104="","",申込一覧!C104)</f>
        <v/>
      </c>
      <c r="D85" s="11" t="str">
        <f>IF(申込一覧!D104="","",申込一覧!D104)</f>
        <v/>
      </c>
      <c r="E85" s="11" t="str">
        <f>IF(申込一覧!E104="","",申込一覧!E104)</f>
        <v/>
      </c>
      <c r="F85" s="32" t="str">
        <f>IF(申込一覧!F104="","",申込一覧!F104)</f>
        <v/>
      </c>
      <c r="G85" s="37" t="str">
        <f>IF(申込一覧!G104="","",申込一覧!G104)</f>
        <v/>
      </c>
      <c r="H85" s="31" t="str">
        <f>IFERROR(VLOOKUP(申込一覧!H104,申込一覧!$AV$5:$AW$26,2,FALSE),"")</f>
        <v/>
      </c>
      <c r="I85" s="11" t="str">
        <f>IFERROR(VLOOKUP(申込一覧!I104,申込一覧!$AV$5:$AW$26,2,FALSE),"")</f>
        <v/>
      </c>
      <c r="J85" s="11" t="str">
        <f>IFERROR(VLOOKUP(申込一覧!J104,申込一覧!$AV$5:$AW$26,2,FALSE),"")</f>
        <v/>
      </c>
      <c r="K85" s="32" t="str">
        <f>IFERROR(VLOOKUP(申込一覧!K104,申込一覧!$AV$5:$AW$26,2,FALSE),"")</f>
        <v/>
      </c>
      <c r="L85" s="40" t="str">
        <f>IFERROR(VLOOKUP(申込一覧!L104,申込一覧!$AV$27:$AW$50,2,FALSE),"")</f>
        <v/>
      </c>
    </row>
    <row r="86" spans="1:12">
      <c r="A86" s="31">
        <v>83</v>
      </c>
      <c r="B86" s="11" t="str">
        <f>IF(申込一覧!B105=1,"男",IF(申込一覧!B105=2,"女",""))</f>
        <v/>
      </c>
      <c r="C86" s="11" t="str">
        <f>IF(申込一覧!C105="","",申込一覧!C105)</f>
        <v/>
      </c>
      <c r="D86" s="11" t="str">
        <f>IF(申込一覧!D105="","",申込一覧!D105)</f>
        <v/>
      </c>
      <c r="E86" s="11" t="str">
        <f>IF(申込一覧!E105="","",申込一覧!E105)</f>
        <v/>
      </c>
      <c r="F86" s="32" t="str">
        <f>IF(申込一覧!F105="","",申込一覧!F105)</f>
        <v/>
      </c>
      <c r="G86" s="37" t="str">
        <f>IF(申込一覧!G105="","",申込一覧!G105)</f>
        <v/>
      </c>
      <c r="H86" s="31" t="str">
        <f>IFERROR(VLOOKUP(申込一覧!H105,申込一覧!$AV$5:$AW$26,2,FALSE),"")</f>
        <v/>
      </c>
      <c r="I86" s="11" t="str">
        <f>IFERROR(VLOOKUP(申込一覧!I105,申込一覧!$AV$5:$AW$26,2,FALSE),"")</f>
        <v/>
      </c>
      <c r="J86" s="11" t="str">
        <f>IFERROR(VLOOKUP(申込一覧!J105,申込一覧!$AV$5:$AW$26,2,FALSE),"")</f>
        <v/>
      </c>
      <c r="K86" s="32" t="str">
        <f>IFERROR(VLOOKUP(申込一覧!K105,申込一覧!$AV$5:$AW$26,2,FALSE),"")</f>
        <v/>
      </c>
      <c r="L86" s="40" t="str">
        <f>IFERROR(VLOOKUP(申込一覧!L105,申込一覧!$AV$27:$AW$50,2,FALSE),"")</f>
        <v/>
      </c>
    </row>
    <row r="87" spans="1:12">
      <c r="A87" s="31">
        <v>84</v>
      </c>
      <c r="B87" s="11" t="str">
        <f>IF(申込一覧!B106=1,"男",IF(申込一覧!B106=2,"女",""))</f>
        <v/>
      </c>
      <c r="C87" s="11" t="str">
        <f>IF(申込一覧!C106="","",申込一覧!C106)</f>
        <v/>
      </c>
      <c r="D87" s="11" t="str">
        <f>IF(申込一覧!D106="","",申込一覧!D106)</f>
        <v/>
      </c>
      <c r="E87" s="11" t="str">
        <f>IF(申込一覧!E106="","",申込一覧!E106)</f>
        <v/>
      </c>
      <c r="F87" s="32" t="str">
        <f>IF(申込一覧!F106="","",申込一覧!F106)</f>
        <v/>
      </c>
      <c r="G87" s="37" t="str">
        <f>IF(申込一覧!G106="","",申込一覧!G106)</f>
        <v/>
      </c>
      <c r="H87" s="31" t="str">
        <f>IFERROR(VLOOKUP(申込一覧!H106,申込一覧!$AV$5:$AW$26,2,FALSE),"")</f>
        <v/>
      </c>
      <c r="I87" s="11" t="str">
        <f>IFERROR(VLOOKUP(申込一覧!I106,申込一覧!$AV$5:$AW$26,2,FALSE),"")</f>
        <v/>
      </c>
      <c r="J87" s="11" t="str">
        <f>IFERROR(VLOOKUP(申込一覧!J106,申込一覧!$AV$5:$AW$26,2,FALSE),"")</f>
        <v/>
      </c>
      <c r="K87" s="32" t="str">
        <f>IFERROR(VLOOKUP(申込一覧!K106,申込一覧!$AV$5:$AW$26,2,FALSE),"")</f>
        <v/>
      </c>
      <c r="L87" s="40" t="str">
        <f>IFERROR(VLOOKUP(申込一覧!L106,申込一覧!$AV$27:$AW$50,2,FALSE),"")</f>
        <v/>
      </c>
    </row>
    <row r="88" spans="1:12">
      <c r="A88" s="31">
        <v>85</v>
      </c>
      <c r="B88" s="11" t="str">
        <f>IF(申込一覧!B107=1,"男",IF(申込一覧!B107=2,"女",""))</f>
        <v/>
      </c>
      <c r="C88" s="11" t="str">
        <f>IF(申込一覧!C107="","",申込一覧!C107)</f>
        <v/>
      </c>
      <c r="D88" s="11" t="str">
        <f>IF(申込一覧!D107="","",申込一覧!D107)</f>
        <v/>
      </c>
      <c r="E88" s="11" t="str">
        <f>IF(申込一覧!E107="","",申込一覧!E107)</f>
        <v/>
      </c>
      <c r="F88" s="32" t="str">
        <f>IF(申込一覧!F107="","",申込一覧!F107)</f>
        <v/>
      </c>
      <c r="G88" s="37" t="str">
        <f>IF(申込一覧!G107="","",申込一覧!G107)</f>
        <v/>
      </c>
      <c r="H88" s="31" t="str">
        <f>IFERROR(VLOOKUP(申込一覧!H107,申込一覧!$AV$5:$AW$26,2,FALSE),"")</f>
        <v/>
      </c>
      <c r="I88" s="11" t="str">
        <f>IFERROR(VLOOKUP(申込一覧!I107,申込一覧!$AV$5:$AW$26,2,FALSE),"")</f>
        <v/>
      </c>
      <c r="J88" s="11" t="str">
        <f>IFERROR(VLOOKUP(申込一覧!J107,申込一覧!$AV$5:$AW$26,2,FALSE),"")</f>
        <v/>
      </c>
      <c r="K88" s="32" t="str">
        <f>IFERROR(VLOOKUP(申込一覧!K107,申込一覧!$AV$5:$AW$26,2,FALSE),"")</f>
        <v/>
      </c>
      <c r="L88" s="40" t="str">
        <f>IFERROR(VLOOKUP(申込一覧!L107,申込一覧!$AV$27:$AW$50,2,FALSE),"")</f>
        <v/>
      </c>
    </row>
    <row r="89" spans="1:12">
      <c r="A89" s="31">
        <v>86</v>
      </c>
      <c r="B89" s="11" t="str">
        <f>IF(申込一覧!B108=1,"男",IF(申込一覧!B108=2,"女",""))</f>
        <v/>
      </c>
      <c r="C89" s="11" t="str">
        <f>IF(申込一覧!C108="","",申込一覧!C108)</f>
        <v/>
      </c>
      <c r="D89" s="11" t="str">
        <f>IF(申込一覧!D108="","",申込一覧!D108)</f>
        <v/>
      </c>
      <c r="E89" s="11" t="str">
        <f>IF(申込一覧!E108="","",申込一覧!E108)</f>
        <v/>
      </c>
      <c r="F89" s="32" t="str">
        <f>IF(申込一覧!F108="","",申込一覧!F108)</f>
        <v/>
      </c>
      <c r="G89" s="37" t="str">
        <f>IF(申込一覧!G108="","",申込一覧!G108)</f>
        <v/>
      </c>
      <c r="H89" s="31" t="str">
        <f>IFERROR(VLOOKUP(申込一覧!H108,申込一覧!$AV$5:$AW$26,2,FALSE),"")</f>
        <v/>
      </c>
      <c r="I89" s="11" t="str">
        <f>IFERROR(VLOOKUP(申込一覧!I108,申込一覧!$AV$5:$AW$26,2,FALSE),"")</f>
        <v/>
      </c>
      <c r="J89" s="11" t="str">
        <f>IFERROR(VLOOKUP(申込一覧!J108,申込一覧!$AV$5:$AW$26,2,FALSE),"")</f>
        <v/>
      </c>
      <c r="K89" s="32" t="str">
        <f>IFERROR(VLOOKUP(申込一覧!K108,申込一覧!$AV$5:$AW$26,2,FALSE),"")</f>
        <v/>
      </c>
      <c r="L89" s="40" t="str">
        <f>IFERROR(VLOOKUP(申込一覧!L108,申込一覧!$AV$27:$AW$50,2,FALSE),"")</f>
        <v/>
      </c>
    </row>
    <row r="90" spans="1:12">
      <c r="A90" s="31">
        <v>87</v>
      </c>
      <c r="B90" s="11" t="str">
        <f>IF(申込一覧!B109=1,"男",IF(申込一覧!B109=2,"女",""))</f>
        <v/>
      </c>
      <c r="C90" s="11" t="str">
        <f>IF(申込一覧!C109="","",申込一覧!C109)</f>
        <v/>
      </c>
      <c r="D90" s="11" t="str">
        <f>IF(申込一覧!D109="","",申込一覧!D109)</f>
        <v/>
      </c>
      <c r="E90" s="11" t="str">
        <f>IF(申込一覧!E109="","",申込一覧!E109)</f>
        <v/>
      </c>
      <c r="F90" s="32" t="str">
        <f>IF(申込一覧!F109="","",申込一覧!F109)</f>
        <v/>
      </c>
      <c r="G90" s="37" t="str">
        <f>IF(申込一覧!G109="","",申込一覧!G109)</f>
        <v/>
      </c>
      <c r="H90" s="31" t="str">
        <f>IFERROR(VLOOKUP(申込一覧!H109,申込一覧!$AV$5:$AW$26,2,FALSE),"")</f>
        <v/>
      </c>
      <c r="I90" s="11" t="str">
        <f>IFERROR(VLOOKUP(申込一覧!I109,申込一覧!$AV$5:$AW$26,2,FALSE),"")</f>
        <v/>
      </c>
      <c r="J90" s="11" t="str">
        <f>IFERROR(VLOOKUP(申込一覧!J109,申込一覧!$AV$5:$AW$26,2,FALSE),"")</f>
        <v/>
      </c>
      <c r="K90" s="32" t="str">
        <f>IFERROR(VLOOKUP(申込一覧!K109,申込一覧!$AV$5:$AW$26,2,FALSE),"")</f>
        <v/>
      </c>
      <c r="L90" s="40" t="str">
        <f>IFERROR(VLOOKUP(申込一覧!L109,申込一覧!$AV$27:$AW$50,2,FALSE),"")</f>
        <v/>
      </c>
    </row>
    <row r="91" spans="1:12">
      <c r="A91" s="31">
        <v>88</v>
      </c>
      <c r="B91" s="11" t="str">
        <f>IF(申込一覧!B110=1,"男",IF(申込一覧!B110=2,"女",""))</f>
        <v/>
      </c>
      <c r="C91" s="11" t="str">
        <f>IF(申込一覧!C110="","",申込一覧!C110)</f>
        <v/>
      </c>
      <c r="D91" s="11" t="str">
        <f>IF(申込一覧!D110="","",申込一覧!D110)</f>
        <v/>
      </c>
      <c r="E91" s="11" t="str">
        <f>IF(申込一覧!E110="","",申込一覧!E110)</f>
        <v/>
      </c>
      <c r="F91" s="32" t="str">
        <f>IF(申込一覧!F110="","",申込一覧!F110)</f>
        <v/>
      </c>
      <c r="G91" s="37" t="str">
        <f>IF(申込一覧!G110="","",申込一覧!G110)</f>
        <v/>
      </c>
      <c r="H91" s="31" t="str">
        <f>IFERROR(VLOOKUP(申込一覧!H110,申込一覧!$AV$5:$AW$26,2,FALSE),"")</f>
        <v/>
      </c>
      <c r="I91" s="11" t="str">
        <f>IFERROR(VLOOKUP(申込一覧!I110,申込一覧!$AV$5:$AW$26,2,FALSE),"")</f>
        <v/>
      </c>
      <c r="J91" s="11" t="str">
        <f>IFERROR(VLOOKUP(申込一覧!J110,申込一覧!$AV$5:$AW$26,2,FALSE),"")</f>
        <v/>
      </c>
      <c r="K91" s="32" t="str">
        <f>IFERROR(VLOOKUP(申込一覧!K110,申込一覧!$AV$5:$AW$26,2,FALSE),"")</f>
        <v/>
      </c>
      <c r="L91" s="40" t="str">
        <f>IFERROR(VLOOKUP(申込一覧!L110,申込一覧!$AV$27:$AW$50,2,FALSE),"")</f>
        <v/>
      </c>
    </row>
    <row r="92" spans="1:12">
      <c r="A92" s="31">
        <v>89</v>
      </c>
      <c r="B92" s="11" t="str">
        <f>IF(申込一覧!B111=1,"男",IF(申込一覧!B111=2,"女",""))</f>
        <v/>
      </c>
      <c r="C92" s="11" t="str">
        <f>IF(申込一覧!C111="","",申込一覧!C111)</f>
        <v/>
      </c>
      <c r="D92" s="11" t="str">
        <f>IF(申込一覧!D111="","",申込一覧!D111)</f>
        <v/>
      </c>
      <c r="E92" s="11" t="str">
        <f>IF(申込一覧!E111="","",申込一覧!E111)</f>
        <v/>
      </c>
      <c r="F92" s="32" t="str">
        <f>IF(申込一覧!F111="","",申込一覧!F111)</f>
        <v/>
      </c>
      <c r="G92" s="37" t="str">
        <f>IF(申込一覧!G111="","",申込一覧!G111)</f>
        <v/>
      </c>
      <c r="H92" s="31" t="str">
        <f>IFERROR(VLOOKUP(申込一覧!H111,申込一覧!$AV$5:$AW$26,2,FALSE),"")</f>
        <v/>
      </c>
      <c r="I92" s="11" t="str">
        <f>IFERROR(VLOOKUP(申込一覧!I111,申込一覧!$AV$5:$AW$26,2,FALSE),"")</f>
        <v/>
      </c>
      <c r="J92" s="11" t="str">
        <f>IFERROR(VLOOKUP(申込一覧!J111,申込一覧!$AV$5:$AW$26,2,FALSE),"")</f>
        <v/>
      </c>
      <c r="K92" s="32" t="str">
        <f>IFERROR(VLOOKUP(申込一覧!K111,申込一覧!$AV$5:$AW$26,2,FALSE),"")</f>
        <v/>
      </c>
      <c r="L92" s="40" t="str">
        <f>IFERROR(VLOOKUP(申込一覧!L111,申込一覧!$AV$27:$AW$50,2,FALSE),"")</f>
        <v/>
      </c>
    </row>
    <row r="93" spans="1:12">
      <c r="A93" s="31">
        <v>90</v>
      </c>
      <c r="B93" s="11" t="str">
        <f>IF(申込一覧!B112=1,"男",IF(申込一覧!B112=2,"女",""))</f>
        <v/>
      </c>
      <c r="C93" s="11" t="str">
        <f>IF(申込一覧!C112="","",申込一覧!C112)</f>
        <v/>
      </c>
      <c r="D93" s="11" t="str">
        <f>IF(申込一覧!D112="","",申込一覧!D112)</f>
        <v/>
      </c>
      <c r="E93" s="11" t="str">
        <f>IF(申込一覧!E112="","",申込一覧!E112)</f>
        <v/>
      </c>
      <c r="F93" s="32" t="str">
        <f>IF(申込一覧!F112="","",申込一覧!F112)</f>
        <v/>
      </c>
      <c r="G93" s="37" t="str">
        <f>IF(申込一覧!G112="","",申込一覧!G112)</f>
        <v/>
      </c>
      <c r="H93" s="31" t="str">
        <f>IFERROR(VLOOKUP(申込一覧!H112,申込一覧!$AV$5:$AW$26,2,FALSE),"")</f>
        <v/>
      </c>
      <c r="I93" s="11" t="str">
        <f>IFERROR(VLOOKUP(申込一覧!I112,申込一覧!$AV$5:$AW$26,2,FALSE),"")</f>
        <v/>
      </c>
      <c r="J93" s="11" t="str">
        <f>IFERROR(VLOOKUP(申込一覧!J112,申込一覧!$AV$5:$AW$26,2,FALSE),"")</f>
        <v/>
      </c>
      <c r="K93" s="32" t="str">
        <f>IFERROR(VLOOKUP(申込一覧!K112,申込一覧!$AV$5:$AW$26,2,FALSE),"")</f>
        <v/>
      </c>
      <c r="L93" s="40" t="str">
        <f>IFERROR(VLOOKUP(申込一覧!L112,申込一覧!$AV$27:$AW$50,2,FALSE),"")</f>
        <v/>
      </c>
    </row>
    <row r="94" spans="1:12">
      <c r="A94" s="31">
        <v>91</v>
      </c>
      <c r="B94" s="11" t="str">
        <f>IF(申込一覧!B113=1,"男",IF(申込一覧!B113=2,"女",""))</f>
        <v/>
      </c>
      <c r="C94" s="11" t="str">
        <f>IF(申込一覧!C113="","",申込一覧!C113)</f>
        <v/>
      </c>
      <c r="D94" s="11" t="str">
        <f>IF(申込一覧!D113="","",申込一覧!D113)</f>
        <v/>
      </c>
      <c r="E94" s="11" t="str">
        <f>IF(申込一覧!E113="","",申込一覧!E113)</f>
        <v/>
      </c>
      <c r="F94" s="32" t="str">
        <f>IF(申込一覧!F113="","",申込一覧!F113)</f>
        <v/>
      </c>
      <c r="G94" s="37" t="str">
        <f>IF(申込一覧!G113="","",申込一覧!G113)</f>
        <v/>
      </c>
      <c r="H94" s="31" t="str">
        <f>IFERROR(VLOOKUP(申込一覧!H113,申込一覧!$AV$5:$AW$26,2,FALSE),"")</f>
        <v/>
      </c>
      <c r="I94" s="11" t="str">
        <f>IFERROR(VLOOKUP(申込一覧!I113,申込一覧!$AV$5:$AW$26,2,FALSE),"")</f>
        <v/>
      </c>
      <c r="J94" s="11" t="str">
        <f>IFERROR(VLOOKUP(申込一覧!J113,申込一覧!$AV$5:$AW$26,2,FALSE),"")</f>
        <v/>
      </c>
      <c r="K94" s="32" t="str">
        <f>IFERROR(VLOOKUP(申込一覧!K113,申込一覧!$AV$5:$AW$26,2,FALSE),"")</f>
        <v/>
      </c>
      <c r="L94" s="40" t="str">
        <f>IFERROR(VLOOKUP(申込一覧!L113,申込一覧!$AV$27:$AW$50,2,FALSE),"")</f>
        <v/>
      </c>
    </row>
    <row r="95" spans="1:12">
      <c r="A95" s="31">
        <v>92</v>
      </c>
      <c r="B95" s="11" t="str">
        <f>IF(申込一覧!B114=1,"男",IF(申込一覧!B114=2,"女",""))</f>
        <v/>
      </c>
      <c r="C95" s="11" t="str">
        <f>IF(申込一覧!C114="","",申込一覧!C114)</f>
        <v/>
      </c>
      <c r="D95" s="11" t="str">
        <f>IF(申込一覧!D114="","",申込一覧!D114)</f>
        <v/>
      </c>
      <c r="E95" s="11" t="str">
        <f>IF(申込一覧!E114="","",申込一覧!E114)</f>
        <v/>
      </c>
      <c r="F95" s="32" t="str">
        <f>IF(申込一覧!F114="","",申込一覧!F114)</f>
        <v/>
      </c>
      <c r="G95" s="37" t="str">
        <f>IF(申込一覧!G114="","",申込一覧!G114)</f>
        <v/>
      </c>
      <c r="H95" s="31" t="str">
        <f>IFERROR(VLOOKUP(申込一覧!H114,申込一覧!$AV$5:$AW$26,2,FALSE),"")</f>
        <v/>
      </c>
      <c r="I95" s="11" t="str">
        <f>IFERROR(VLOOKUP(申込一覧!I114,申込一覧!$AV$5:$AW$26,2,FALSE),"")</f>
        <v/>
      </c>
      <c r="J95" s="11" t="str">
        <f>IFERROR(VLOOKUP(申込一覧!J114,申込一覧!$AV$5:$AW$26,2,FALSE),"")</f>
        <v/>
      </c>
      <c r="K95" s="32" t="str">
        <f>IFERROR(VLOOKUP(申込一覧!K114,申込一覧!$AV$5:$AW$26,2,FALSE),"")</f>
        <v/>
      </c>
      <c r="L95" s="40" t="str">
        <f>IFERROR(VLOOKUP(申込一覧!L114,申込一覧!$AV$27:$AW$50,2,FALSE),"")</f>
        <v/>
      </c>
    </row>
    <row r="96" spans="1:12">
      <c r="A96" s="31">
        <v>93</v>
      </c>
      <c r="B96" s="11" t="str">
        <f>IF(申込一覧!B115=1,"男",IF(申込一覧!B115=2,"女",""))</f>
        <v/>
      </c>
      <c r="C96" s="11" t="str">
        <f>IF(申込一覧!C115="","",申込一覧!C115)</f>
        <v/>
      </c>
      <c r="D96" s="11" t="str">
        <f>IF(申込一覧!D115="","",申込一覧!D115)</f>
        <v/>
      </c>
      <c r="E96" s="11" t="str">
        <f>IF(申込一覧!E115="","",申込一覧!E115)</f>
        <v/>
      </c>
      <c r="F96" s="32" t="str">
        <f>IF(申込一覧!F115="","",申込一覧!F115)</f>
        <v/>
      </c>
      <c r="G96" s="37" t="str">
        <f>IF(申込一覧!G115="","",申込一覧!G115)</f>
        <v/>
      </c>
      <c r="H96" s="31" t="str">
        <f>IFERROR(VLOOKUP(申込一覧!H115,申込一覧!$AV$5:$AW$26,2,FALSE),"")</f>
        <v/>
      </c>
      <c r="I96" s="11" t="str">
        <f>IFERROR(VLOOKUP(申込一覧!I115,申込一覧!$AV$5:$AW$26,2,FALSE),"")</f>
        <v/>
      </c>
      <c r="J96" s="11" t="str">
        <f>IFERROR(VLOOKUP(申込一覧!J115,申込一覧!$AV$5:$AW$26,2,FALSE),"")</f>
        <v/>
      </c>
      <c r="K96" s="32" t="str">
        <f>IFERROR(VLOOKUP(申込一覧!K115,申込一覧!$AV$5:$AW$26,2,FALSE),"")</f>
        <v/>
      </c>
      <c r="L96" s="40" t="str">
        <f>IFERROR(VLOOKUP(申込一覧!L115,申込一覧!$AV$27:$AW$50,2,FALSE),"")</f>
        <v/>
      </c>
    </row>
    <row r="97" spans="1:12">
      <c r="A97" s="31">
        <v>94</v>
      </c>
      <c r="B97" s="11" t="str">
        <f>IF(申込一覧!B116=1,"男",IF(申込一覧!B116=2,"女",""))</f>
        <v/>
      </c>
      <c r="C97" s="11" t="str">
        <f>IF(申込一覧!C116="","",申込一覧!C116)</f>
        <v/>
      </c>
      <c r="D97" s="11" t="str">
        <f>IF(申込一覧!D116="","",申込一覧!D116)</f>
        <v/>
      </c>
      <c r="E97" s="11" t="str">
        <f>IF(申込一覧!E116="","",申込一覧!E116)</f>
        <v/>
      </c>
      <c r="F97" s="32" t="str">
        <f>IF(申込一覧!F116="","",申込一覧!F116)</f>
        <v/>
      </c>
      <c r="G97" s="37" t="str">
        <f>IF(申込一覧!G116="","",申込一覧!G116)</f>
        <v/>
      </c>
      <c r="H97" s="31" t="str">
        <f>IFERROR(VLOOKUP(申込一覧!H116,申込一覧!$AV$5:$AW$26,2,FALSE),"")</f>
        <v/>
      </c>
      <c r="I97" s="11" t="str">
        <f>IFERROR(VLOOKUP(申込一覧!I116,申込一覧!$AV$5:$AW$26,2,FALSE),"")</f>
        <v/>
      </c>
      <c r="J97" s="11" t="str">
        <f>IFERROR(VLOOKUP(申込一覧!J116,申込一覧!$AV$5:$AW$26,2,FALSE),"")</f>
        <v/>
      </c>
      <c r="K97" s="32" t="str">
        <f>IFERROR(VLOOKUP(申込一覧!K116,申込一覧!$AV$5:$AW$26,2,FALSE),"")</f>
        <v/>
      </c>
      <c r="L97" s="40" t="str">
        <f>IFERROR(VLOOKUP(申込一覧!L116,申込一覧!$AV$27:$AW$50,2,FALSE),"")</f>
        <v/>
      </c>
    </row>
    <row r="98" spans="1:12">
      <c r="A98" s="31">
        <v>95</v>
      </c>
      <c r="B98" s="11" t="str">
        <f>IF(申込一覧!B117=1,"男",IF(申込一覧!B117=2,"女",""))</f>
        <v/>
      </c>
      <c r="C98" s="11" t="str">
        <f>IF(申込一覧!C117="","",申込一覧!C117)</f>
        <v/>
      </c>
      <c r="D98" s="11" t="str">
        <f>IF(申込一覧!D117="","",申込一覧!D117)</f>
        <v/>
      </c>
      <c r="E98" s="11" t="str">
        <f>IF(申込一覧!E117="","",申込一覧!E117)</f>
        <v/>
      </c>
      <c r="F98" s="32" t="str">
        <f>IF(申込一覧!F117="","",申込一覧!F117)</f>
        <v/>
      </c>
      <c r="G98" s="37" t="str">
        <f>IF(申込一覧!G117="","",申込一覧!G117)</f>
        <v/>
      </c>
      <c r="H98" s="31" t="str">
        <f>IFERROR(VLOOKUP(申込一覧!H117,申込一覧!$AV$5:$AW$26,2,FALSE),"")</f>
        <v/>
      </c>
      <c r="I98" s="11" t="str">
        <f>IFERROR(VLOOKUP(申込一覧!I117,申込一覧!$AV$5:$AW$26,2,FALSE),"")</f>
        <v/>
      </c>
      <c r="J98" s="11" t="str">
        <f>IFERROR(VLOOKUP(申込一覧!J117,申込一覧!$AV$5:$AW$26,2,FALSE),"")</f>
        <v/>
      </c>
      <c r="K98" s="32" t="str">
        <f>IFERROR(VLOOKUP(申込一覧!K117,申込一覧!$AV$5:$AW$26,2,FALSE),"")</f>
        <v/>
      </c>
      <c r="L98" s="40" t="str">
        <f>IFERROR(VLOOKUP(申込一覧!L117,申込一覧!$AV$27:$AW$50,2,FALSE),"")</f>
        <v/>
      </c>
    </row>
    <row r="99" spans="1:12">
      <c r="A99" s="31">
        <v>96</v>
      </c>
      <c r="B99" s="11" t="str">
        <f>IF(申込一覧!B118=1,"男",IF(申込一覧!B118=2,"女",""))</f>
        <v/>
      </c>
      <c r="C99" s="11" t="str">
        <f>IF(申込一覧!C118="","",申込一覧!C118)</f>
        <v/>
      </c>
      <c r="D99" s="11" t="str">
        <f>IF(申込一覧!D118="","",申込一覧!D118)</f>
        <v/>
      </c>
      <c r="E99" s="11" t="str">
        <f>IF(申込一覧!E118="","",申込一覧!E118)</f>
        <v/>
      </c>
      <c r="F99" s="32" t="str">
        <f>IF(申込一覧!F118="","",申込一覧!F118)</f>
        <v/>
      </c>
      <c r="G99" s="37" t="str">
        <f>IF(申込一覧!G118="","",申込一覧!G118)</f>
        <v/>
      </c>
      <c r="H99" s="31" t="str">
        <f>IFERROR(VLOOKUP(申込一覧!H118,申込一覧!$AV$5:$AW$26,2,FALSE),"")</f>
        <v/>
      </c>
      <c r="I99" s="11" t="str">
        <f>IFERROR(VLOOKUP(申込一覧!I118,申込一覧!$AV$5:$AW$26,2,FALSE),"")</f>
        <v/>
      </c>
      <c r="J99" s="11" t="str">
        <f>IFERROR(VLOOKUP(申込一覧!J118,申込一覧!$AV$5:$AW$26,2,FALSE),"")</f>
        <v/>
      </c>
      <c r="K99" s="32" t="str">
        <f>IFERROR(VLOOKUP(申込一覧!K118,申込一覧!$AV$5:$AW$26,2,FALSE),"")</f>
        <v/>
      </c>
      <c r="L99" s="40" t="str">
        <f>IFERROR(VLOOKUP(申込一覧!L118,申込一覧!$AV$27:$AW$50,2,FALSE),"")</f>
        <v/>
      </c>
    </row>
    <row r="100" spans="1:12">
      <c r="A100" s="31">
        <v>97</v>
      </c>
      <c r="B100" s="11" t="str">
        <f>IF(申込一覧!B119=1,"男",IF(申込一覧!B119=2,"女",""))</f>
        <v/>
      </c>
      <c r="C100" s="11" t="str">
        <f>IF(申込一覧!C119="","",申込一覧!C119)</f>
        <v/>
      </c>
      <c r="D100" s="11" t="str">
        <f>IF(申込一覧!D119="","",申込一覧!D119)</f>
        <v/>
      </c>
      <c r="E100" s="11" t="str">
        <f>IF(申込一覧!E119="","",申込一覧!E119)</f>
        <v/>
      </c>
      <c r="F100" s="32" t="str">
        <f>IF(申込一覧!F119="","",申込一覧!F119)</f>
        <v/>
      </c>
      <c r="G100" s="37" t="str">
        <f>IF(申込一覧!G119="","",申込一覧!G119)</f>
        <v/>
      </c>
      <c r="H100" s="31" t="str">
        <f>IFERROR(VLOOKUP(申込一覧!H119,申込一覧!$AV$5:$AW$26,2,FALSE),"")</f>
        <v/>
      </c>
      <c r="I100" s="11" t="str">
        <f>IFERROR(VLOOKUP(申込一覧!I119,申込一覧!$AV$5:$AW$26,2,FALSE),"")</f>
        <v/>
      </c>
      <c r="J100" s="11" t="str">
        <f>IFERROR(VLOOKUP(申込一覧!J119,申込一覧!$AV$5:$AW$26,2,FALSE),"")</f>
        <v/>
      </c>
      <c r="K100" s="32" t="str">
        <f>IFERROR(VLOOKUP(申込一覧!K119,申込一覧!$AV$5:$AW$26,2,FALSE),"")</f>
        <v/>
      </c>
      <c r="L100" s="40" t="str">
        <f>IFERROR(VLOOKUP(申込一覧!L119,申込一覧!$AV$27:$AW$50,2,FALSE),"")</f>
        <v/>
      </c>
    </row>
    <row r="101" spans="1:12">
      <c r="A101" s="31">
        <v>98</v>
      </c>
      <c r="B101" s="11" t="str">
        <f>IF(申込一覧!B120=1,"男",IF(申込一覧!B120=2,"女",""))</f>
        <v/>
      </c>
      <c r="C101" s="11" t="str">
        <f>IF(申込一覧!C120="","",申込一覧!C120)</f>
        <v/>
      </c>
      <c r="D101" s="11" t="str">
        <f>IF(申込一覧!D120="","",申込一覧!D120)</f>
        <v/>
      </c>
      <c r="E101" s="11" t="str">
        <f>IF(申込一覧!E120="","",申込一覧!E120)</f>
        <v/>
      </c>
      <c r="F101" s="32" t="str">
        <f>IF(申込一覧!F120="","",申込一覧!F120)</f>
        <v/>
      </c>
      <c r="G101" s="37" t="str">
        <f>IF(申込一覧!G120="","",申込一覧!G120)</f>
        <v/>
      </c>
      <c r="H101" s="31" t="str">
        <f>IFERROR(VLOOKUP(申込一覧!H120,申込一覧!$AV$5:$AW$26,2,FALSE),"")</f>
        <v/>
      </c>
      <c r="I101" s="11" t="str">
        <f>IFERROR(VLOOKUP(申込一覧!I120,申込一覧!$AV$5:$AW$26,2,FALSE),"")</f>
        <v/>
      </c>
      <c r="J101" s="11" t="str">
        <f>IFERROR(VLOOKUP(申込一覧!J120,申込一覧!$AV$5:$AW$26,2,FALSE),"")</f>
        <v/>
      </c>
      <c r="K101" s="32" t="str">
        <f>IFERROR(VLOOKUP(申込一覧!K120,申込一覧!$AV$5:$AW$26,2,FALSE),"")</f>
        <v/>
      </c>
      <c r="L101" s="40" t="str">
        <f>IFERROR(VLOOKUP(申込一覧!L120,申込一覧!$AV$27:$AW$50,2,FALSE),"")</f>
        <v/>
      </c>
    </row>
    <row r="102" spans="1:12">
      <c r="A102" s="31">
        <v>99</v>
      </c>
      <c r="B102" s="11" t="str">
        <f>IF(申込一覧!B121=1,"男",IF(申込一覧!B121=2,"女",""))</f>
        <v/>
      </c>
      <c r="C102" s="11" t="str">
        <f>IF(申込一覧!C121="","",申込一覧!C121)</f>
        <v/>
      </c>
      <c r="D102" s="11" t="str">
        <f>IF(申込一覧!D121="","",申込一覧!D121)</f>
        <v/>
      </c>
      <c r="E102" s="11" t="str">
        <f>IF(申込一覧!E121="","",申込一覧!E121)</f>
        <v/>
      </c>
      <c r="F102" s="32" t="str">
        <f>IF(申込一覧!F121="","",申込一覧!F121)</f>
        <v/>
      </c>
      <c r="G102" s="37" t="str">
        <f>IF(申込一覧!G121="","",申込一覧!G121)</f>
        <v/>
      </c>
      <c r="H102" s="31" t="str">
        <f>IFERROR(VLOOKUP(申込一覧!H121,申込一覧!$AV$5:$AW$26,2,FALSE),"")</f>
        <v/>
      </c>
      <c r="I102" s="11" t="str">
        <f>IFERROR(VLOOKUP(申込一覧!I121,申込一覧!$AV$5:$AW$26,2,FALSE),"")</f>
        <v/>
      </c>
      <c r="J102" s="11" t="str">
        <f>IFERROR(VLOOKUP(申込一覧!J121,申込一覧!$AV$5:$AW$26,2,FALSE),"")</f>
        <v/>
      </c>
      <c r="K102" s="32" t="str">
        <f>IFERROR(VLOOKUP(申込一覧!K121,申込一覧!$AV$5:$AW$26,2,FALSE),"")</f>
        <v/>
      </c>
      <c r="L102" s="40" t="str">
        <f>IFERROR(VLOOKUP(申込一覧!L121,申込一覧!$AV$27:$AW$50,2,FALSE),"")</f>
        <v/>
      </c>
    </row>
    <row r="103" spans="1:12">
      <c r="A103" s="31">
        <v>100</v>
      </c>
      <c r="B103" s="11" t="str">
        <f>IF(申込一覧!B122=1,"男",IF(申込一覧!B122=2,"女",""))</f>
        <v/>
      </c>
      <c r="C103" s="11" t="str">
        <f>IF(申込一覧!C122="","",申込一覧!C122)</f>
        <v/>
      </c>
      <c r="D103" s="11" t="str">
        <f>IF(申込一覧!D122="","",申込一覧!D122)</f>
        <v/>
      </c>
      <c r="E103" s="11" t="str">
        <f>IF(申込一覧!E122="","",申込一覧!E122)</f>
        <v/>
      </c>
      <c r="F103" s="32" t="str">
        <f>IF(申込一覧!F122="","",申込一覧!F122)</f>
        <v/>
      </c>
      <c r="G103" s="37" t="str">
        <f>IF(申込一覧!G122="","",申込一覧!G122)</f>
        <v/>
      </c>
      <c r="H103" s="31" t="str">
        <f>IFERROR(VLOOKUP(申込一覧!H122,申込一覧!$AV$5:$AW$26,2,FALSE),"")</f>
        <v/>
      </c>
      <c r="I103" s="11" t="str">
        <f>IFERROR(VLOOKUP(申込一覧!I122,申込一覧!$AV$5:$AW$26,2,FALSE),"")</f>
        <v/>
      </c>
      <c r="J103" s="11" t="str">
        <f>IFERROR(VLOOKUP(申込一覧!J122,申込一覧!$AV$5:$AW$26,2,FALSE),"")</f>
        <v/>
      </c>
      <c r="K103" s="32" t="str">
        <f>IFERROR(VLOOKUP(申込一覧!K122,申込一覧!$AV$5:$AW$26,2,FALSE),"")</f>
        <v/>
      </c>
      <c r="L103" s="40" t="str">
        <f>IFERROR(VLOOKUP(申込一覧!L122,申込一覧!$AV$27:$AW$50,2,FALSE),"")</f>
        <v/>
      </c>
    </row>
    <row r="104" spans="1:12">
      <c r="A104" s="31">
        <v>101</v>
      </c>
      <c r="B104" s="11" t="str">
        <f>IF(申込一覧!B123=1,"男",IF(申込一覧!B123=2,"女",""))</f>
        <v/>
      </c>
      <c r="C104" s="11" t="str">
        <f>IF(申込一覧!C123="","",申込一覧!C123)</f>
        <v/>
      </c>
      <c r="D104" s="11" t="str">
        <f>IF(申込一覧!D123="","",申込一覧!D123)</f>
        <v/>
      </c>
      <c r="E104" s="11" t="str">
        <f>IF(申込一覧!E123="","",申込一覧!E123)</f>
        <v/>
      </c>
      <c r="F104" s="32" t="str">
        <f>IF(申込一覧!F123="","",申込一覧!F123)</f>
        <v/>
      </c>
      <c r="G104" s="37" t="str">
        <f>IF(申込一覧!G123="","",申込一覧!G123)</f>
        <v/>
      </c>
      <c r="H104" s="31" t="str">
        <f>IFERROR(VLOOKUP(申込一覧!H123,申込一覧!$AV$5:$AW$26,2,FALSE),"")</f>
        <v/>
      </c>
      <c r="I104" s="11" t="str">
        <f>IFERROR(VLOOKUP(申込一覧!I123,申込一覧!$AV$5:$AW$26,2,FALSE),"")</f>
        <v/>
      </c>
      <c r="J104" s="11" t="str">
        <f>IFERROR(VLOOKUP(申込一覧!J123,申込一覧!$AV$5:$AW$26,2,FALSE),"")</f>
        <v/>
      </c>
      <c r="K104" s="32" t="str">
        <f>IFERROR(VLOOKUP(申込一覧!K123,申込一覧!$AV$5:$AW$26,2,FALSE),"")</f>
        <v/>
      </c>
      <c r="L104" s="40" t="str">
        <f>IFERROR(VLOOKUP(申込一覧!L123,申込一覧!$AV$27:$AW$50,2,FALSE),"")</f>
        <v/>
      </c>
    </row>
    <row r="105" spans="1:12">
      <c r="A105" s="31">
        <v>102</v>
      </c>
      <c r="B105" s="11" t="str">
        <f>IF(申込一覧!B124=1,"男",IF(申込一覧!B124=2,"女",""))</f>
        <v/>
      </c>
      <c r="C105" s="11" t="str">
        <f>IF(申込一覧!C124="","",申込一覧!C124)</f>
        <v/>
      </c>
      <c r="D105" s="11" t="str">
        <f>IF(申込一覧!D124="","",申込一覧!D124)</f>
        <v/>
      </c>
      <c r="E105" s="11" t="str">
        <f>IF(申込一覧!E124="","",申込一覧!E124)</f>
        <v/>
      </c>
      <c r="F105" s="32" t="str">
        <f>IF(申込一覧!F124="","",申込一覧!F124)</f>
        <v/>
      </c>
      <c r="G105" s="37" t="str">
        <f>IF(申込一覧!G124="","",申込一覧!G124)</f>
        <v/>
      </c>
      <c r="H105" s="31" t="str">
        <f>IFERROR(VLOOKUP(申込一覧!H124,申込一覧!$AV$5:$AW$26,2,FALSE),"")</f>
        <v/>
      </c>
      <c r="I105" s="11" t="str">
        <f>IFERROR(VLOOKUP(申込一覧!I124,申込一覧!$AV$5:$AW$26,2,FALSE),"")</f>
        <v/>
      </c>
      <c r="J105" s="11" t="str">
        <f>IFERROR(VLOOKUP(申込一覧!J124,申込一覧!$AV$5:$AW$26,2,FALSE),"")</f>
        <v/>
      </c>
      <c r="K105" s="32" t="str">
        <f>IFERROR(VLOOKUP(申込一覧!K124,申込一覧!$AV$5:$AW$26,2,FALSE),"")</f>
        <v/>
      </c>
      <c r="L105" s="40" t="str">
        <f>IFERROR(VLOOKUP(申込一覧!L124,申込一覧!$AV$27:$AW$50,2,FALSE),"")</f>
        <v/>
      </c>
    </row>
    <row r="106" spans="1:12">
      <c r="A106" s="31">
        <v>103</v>
      </c>
      <c r="B106" s="11" t="str">
        <f>IF(申込一覧!B125=1,"男",IF(申込一覧!B125=2,"女",""))</f>
        <v/>
      </c>
      <c r="C106" s="11" t="str">
        <f>IF(申込一覧!C125="","",申込一覧!C125)</f>
        <v/>
      </c>
      <c r="D106" s="11" t="str">
        <f>IF(申込一覧!D125="","",申込一覧!D125)</f>
        <v/>
      </c>
      <c r="E106" s="11" t="str">
        <f>IF(申込一覧!E125="","",申込一覧!E125)</f>
        <v/>
      </c>
      <c r="F106" s="32" t="str">
        <f>IF(申込一覧!F125="","",申込一覧!F125)</f>
        <v/>
      </c>
      <c r="G106" s="37" t="str">
        <f>IF(申込一覧!G125="","",申込一覧!G125)</f>
        <v/>
      </c>
      <c r="H106" s="31" t="str">
        <f>IFERROR(VLOOKUP(申込一覧!H125,申込一覧!$AV$5:$AW$26,2,FALSE),"")</f>
        <v/>
      </c>
      <c r="I106" s="11" t="str">
        <f>IFERROR(VLOOKUP(申込一覧!I125,申込一覧!$AV$5:$AW$26,2,FALSE),"")</f>
        <v/>
      </c>
      <c r="J106" s="11" t="str">
        <f>IFERROR(VLOOKUP(申込一覧!J125,申込一覧!$AV$5:$AW$26,2,FALSE),"")</f>
        <v/>
      </c>
      <c r="K106" s="32" t="str">
        <f>IFERROR(VLOOKUP(申込一覧!K125,申込一覧!$AV$5:$AW$26,2,FALSE),"")</f>
        <v/>
      </c>
      <c r="L106" s="40" t="str">
        <f>IFERROR(VLOOKUP(申込一覧!L125,申込一覧!$AV$27:$AW$50,2,FALSE),"")</f>
        <v/>
      </c>
    </row>
    <row r="107" spans="1:12">
      <c r="A107" s="31">
        <v>104</v>
      </c>
      <c r="B107" s="11" t="str">
        <f>IF(申込一覧!B126=1,"男",IF(申込一覧!B126=2,"女",""))</f>
        <v/>
      </c>
      <c r="C107" s="11" t="str">
        <f>IF(申込一覧!C126="","",申込一覧!C126)</f>
        <v/>
      </c>
      <c r="D107" s="11" t="str">
        <f>IF(申込一覧!D126="","",申込一覧!D126)</f>
        <v/>
      </c>
      <c r="E107" s="11" t="str">
        <f>IF(申込一覧!E126="","",申込一覧!E126)</f>
        <v/>
      </c>
      <c r="F107" s="32" t="str">
        <f>IF(申込一覧!F126="","",申込一覧!F126)</f>
        <v/>
      </c>
      <c r="G107" s="37" t="str">
        <f>IF(申込一覧!G126="","",申込一覧!G126)</f>
        <v/>
      </c>
      <c r="H107" s="31" t="str">
        <f>IFERROR(VLOOKUP(申込一覧!H126,申込一覧!$AV$5:$AW$26,2,FALSE),"")</f>
        <v/>
      </c>
      <c r="I107" s="11" t="str">
        <f>IFERROR(VLOOKUP(申込一覧!I126,申込一覧!$AV$5:$AW$26,2,FALSE),"")</f>
        <v/>
      </c>
      <c r="J107" s="11" t="str">
        <f>IFERROR(VLOOKUP(申込一覧!J126,申込一覧!$AV$5:$AW$26,2,FALSE),"")</f>
        <v/>
      </c>
      <c r="K107" s="32" t="str">
        <f>IFERROR(VLOOKUP(申込一覧!K126,申込一覧!$AV$5:$AW$26,2,FALSE),"")</f>
        <v/>
      </c>
      <c r="L107" s="40" t="str">
        <f>IFERROR(VLOOKUP(申込一覧!L126,申込一覧!$AV$27:$AW$50,2,FALSE),"")</f>
        <v/>
      </c>
    </row>
    <row r="108" spans="1:12">
      <c r="A108" s="31">
        <v>105</v>
      </c>
      <c r="B108" s="11" t="str">
        <f>IF(申込一覧!B127=1,"男",IF(申込一覧!B127=2,"女",""))</f>
        <v/>
      </c>
      <c r="C108" s="11" t="str">
        <f>IF(申込一覧!C127="","",申込一覧!C127)</f>
        <v/>
      </c>
      <c r="D108" s="11" t="str">
        <f>IF(申込一覧!D127="","",申込一覧!D127)</f>
        <v/>
      </c>
      <c r="E108" s="11" t="str">
        <f>IF(申込一覧!E127="","",申込一覧!E127)</f>
        <v/>
      </c>
      <c r="F108" s="32" t="str">
        <f>IF(申込一覧!F127="","",申込一覧!F127)</f>
        <v/>
      </c>
      <c r="G108" s="37" t="str">
        <f>IF(申込一覧!G127="","",申込一覧!G127)</f>
        <v/>
      </c>
      <c r="H108" s="31" t="str">
        <f>IFERROR(VLOOKUP(申込一覧!H127,申込一覧!$AV$5:$AW$26,2,FALSE),"")</f>
        <v/>
      </c>
      <c r="I108" s="11" t="str">
        <f>IFERROR(VLOOKUP(申込一覧!I127,申込一覧!$AV$5:$AW$26,2,FALSE),"")</f>
        <v/>
      </c>
      <c r="J108" s="11" t="str">
        <f>IFERROR(VLOOKUP(申込一覧!J127,申込一覧!$AV$5:$AW$26,2,FALSE),"")</f>
        <v/>
      </c>
      <c r="K108" s="32" t="str">
        <f>IFERROR(VLOOKUP(申込一覧!K127,申込一覧!$AV$5:$AW$26,2,FALSE),"")</f>
        <v/>
      </c>
      <c r="L108" s="40" t="str">
        <f>IFERROR(VLOOKUP(申込一覧!L127,申込一覧!$AV$27:$AW$50,2,FALSE),"")</f>
        <v/>
      </c>
    </row>
    <row r="109" spans="1:12">
      <c r="A109" s="31">
        <v>106</v>
      </c>
      <c r="B109" s="11" t="str">
        <f>IF(申込一覧!B128=1,"男",IF(申込一覧!B128=2,"女",""))</f>
        <v/>
      </c>
      <c r="C109" s="11" t="str">
        <f>IF(申込一覧!C128="","",申込一覧!C128)</f>
        <v/>
      </c>
      <c r="D109" s="11" t="str">
        <f>IF(申込一覧!D128="","",申込一覧!D128)</f>
        <v/>
      </c>
      <c r="E109" s="11" t="str">
        <f>IF(申込一覧!E128="","",申込一覧!E128)</f>
        <v/>
      </c>
      <c r="F109" s="32" t="str">
        <f>IF(申込一覧!F128="","",申込一覧!F128)</f>
        <v/>
      </c>
      <c r="G109" s="37" t="str">
        <f>IF(申込一覧!G128="","",申込一覧!G128)</f>
        <v/>
      </c>
      <c r="H109" s="31" t="str">
        <f>IFERROR(VLOOKUP(申込一覧!H128,申込一覧!$AV$5:$AW$26,2,FALSE),"")</f>
        <v/>
      </c>
      <c r="I109" s="11" t="str">
        <f>IFERROR(VLOOKUP(申込一覧!I128,申込一覧!$AV$5:$AW$26,2,FALSE),"")</f>
        <v/>
      </c>
      <c r="J109" s="11" t="str">
        <f>IFERROR(VLOOKUP(申込一覧!J128,申込一覧!$AV$5:$AW$26,2,FALSE),"")</f>
        <v/>
      </c>
      <c r="K109" s="32" t="str">
        <f>IFERROR(VLOOKUP(申込一覧!K128,申込一覧!$AV$5:$AW$26,2,FALSE),"")</f>
        <v/>
      </c>
      <c r="L109" s="40" t="str">
        <f>IFERROR(VLOOKUP(申込一覧!L128,申込一覧!$AV$27:$AW$50,2,FALSE),"")</f>
        <v/>
      </c>
    </row>
    <row r="110" spans="1:12">
      <c r="A110" s="31">
        <v>107</v>
      </c>
      <c r="B110" s="11" t="str">
        <f>IF(申込一覧!B129=1,"男",IF(申込一覧!B129=2,"女",""))</f>
        <v/>
      </c>
      <c r="C110" s="11" t="str">
        <f>IF(申込一覧!C129="","",申込一覧!C129)</f>
        <v/>
      </c>
      <c r="D110" s="11" t="str">
        <f>IF(申込一覧!D129="","",申込一覧!D129)</f>
        <v/>
      </c>
      <c r="E110" s="11" t="str">
        <f>IF(申込一覧!E129="","",申込一覧!E129)</f>
        <v/>
      </c>
      <c r="F110" s="32" t="str">
        <f>IF(申込一覧!F129="","",申込一覧!F129)</f>
        <v/>
      </c>
      <c r="G110" s="37" t="str">
        <f>IF(申込一覧!G129="","",申込一覧!G129)</f>
        <v/>
      </c>
      <c r="H110" s="31" t="str">
        <f>IFERROR(VLOOKUP(申込一覧!H129,申込一覧!$AV$5:$AW$26,2,FALSE),"")</f>
        <v/>
      </c>
      <c r="I110" s="11" t="str">
        <f>IFERROR(VLOOKUP(申込一覧!I129,申込一覧!$AV$5:$AW$26,2,FALSE),"")</f>
        <v/>
      </c>
      <c r="J110" s="11" t="str">
        <f>IFERROR(VLOOKUP(申込一覧!J129,申込一覧!$AV$5:$AW$26,2,FALSE),"")</f>
        <v/>
      </c>
      <c r="K110" s="32" t="str">
        <f>IFERROR(VLOOKUP(申込一覧!K129,申込一覧!$AV$5:$AW$26,2,FALSE),"")</f>
        <v/>
      </c>
      <c r="L110" s="40" t="str">
        <f>IFERROR(VLOOKUP(申込一覧!L129,申込一覧!$AV$27:$AW$50,2,FALSE),"")</f>
        <v/>
      </c>
    </row>
    <row r="111" spans="1:12">
      <c r="A111" s="31">
        <v>108</v>
      </c>
      <c r="B111" s="11" t="str">
        <f>IF(申込一覧!B130=1,"男",IF(申込一覧!B130=2,"女",""))</f>
        <v/>
      </c>
      <c r="C111" s="11" t="str">
        <f>IF(申込一覧!C130="","",申込一覧!C130)</f>
        <v/>
      </c>
      <c r="D111" s="11" t="str">
        <f>IF(申込一覧!D130="","",申込一覧!D130)</f>
        <v/>
      </c>
      <c r="E111" s="11" t="str">
        <f>IF(申込一覧!E130="","",申込一覧!E130)</f>
        <v/>
      </c>
      <c r="F111" s="32" t="str">
        <f>IF(申込一覧!F130="","",申込一覧!F130)</f>
        <v/>
      </c>
      <c r="G111" s="37" t="str">
        <f>IF(申込一覧!G130="","",申込一覧!G130)</f>
        <v/>
      </c>
      <c r="H111" s="31" t="str">
        <f>IFERROR(VLOOKUP(申込一覧!H130,申込一覧!$AV$5:$AW$26,2,FALSE),"")</f>
        <v/>
      </c>
      <c r="I111" s="11" t="str">
        <f>IFERROR(VLOOKUP(申込一覧!I130,申込一覧!$AV$5:$AW$26,2,FALSE),"")</f>
        <v/>
      </c>
      <c r="J111" s="11" t="str">
        <f>IFERROR(VLOOKUP(申込一覧!J130,申込一覧!$AV$5:$AW$26,2,FALSE),"")</f>
        <v/>
      </c>
      <c r="K111" s="32" t="str">
        <f>IFERROR(VLOOKUP(申込一覧!K130,申込一覧!$AV$5:$AW$26,2,FALSE),"")</f>
        <v/>
      </c>
      <c r="L111" s="40" t="str">
        <f>IFERROR(VLOOKUP(申込一覧!L130,申込一覧!$AV$27:$AW$50,2,FALSE),"")</f>
        <v/>
      </c>
    </row>
    <row r="112" spans="1:12">
      <c r="A112" s="31">
        <v>109</v>
      </c>
      <c r="B112" s="11" t="str">
        <f>IF(申込一覧!B131=1,"男",IF(申込一覧!B131=2,"女",""))</f>
        <v/>
      </c>
      <c r="C112" s="11" t="str">
        <f>IF(申込一覧!C131="","",申込一覧!C131)</f>
        <v/>
      </c>
      <c r="D112" s="11" t="str">
        <f>IF(申込一覧!D131="","",申込一覧!D131)</f>
        <v/>
      </c>
      <c r="E112" s="11" t="str">
        <f>IF(申込一覧!E131="","",申込一覧!E131)</f>
        <v/>
      </c>
      <c r="F112" s="32" t="str">
        <f>IF(申込一覧!F131="","",申込一覧!F131)</f>
        <v/>
      </c>
      <c r="G112" s="37" t="str">
        <f>IF(申込一覧!G131="","",申込一覧!G131)</f>
        <v/>
      </c>
      <c r="H112" s="31" t="str">
        <f>IFERROR(VLOOKUP(申込一覧!H131,申込一覧!$AV$5:$AW$26,2,FALSE),"")</f>
        <v/>
      </c>
      <c r="I112" s="11" t="str">
        <f>IFERROR(VLOOKUP(申込一覧!I131,申込一覧!$AV$5:$AW$26,2,FALSE),"")</f>
        <v/>
      </c>
      <c r="J112" s="11" t="str">
        <f>IFERROR(VLOOKUP(申込一覧!J131,申込一覧!$AV$5:$AW$26,2,FALSE),"")</f>
        <v/>
      </c>
      <c r="K112" s="32" t="str">
        <f>IFERROR(VLOOKUP(申込一覧!K131,申込一覧!$AV$5:$AW$26,2,FALSE),"")</f>
        <v/>
      </c>
      <c r="L112" s="40" t="str">
        <f>IFERROR(VLOOKUP(申込一覧!L131,申込一覧!$AV$27:$AW$50,2,FALSE),"")</f>
        <v/>
      </c>
    </row>
    <row r="113" spans="1:12">
      <c r="A113" s="31">
        <v>110</v>
      </c>
      <c r="B113" s="11" t="str">
        <f>IF(申込一覧!B132=1,"男",IF(申込一覧!B132=2,"女",""))</f>
        <v/>
      </c>
      <c r="C113" s="11" t="str">
        <f>IF(申込一覧!C132="","",申込一覧!C132)</f>
        <v/>
      </c>
      <c r="D113" s="11" t="str">
        <f>IF(申込一覧!D132="","",申込一覧!D132)</f>
        <v/>
      </c>
      <c r="E113" s="11" t="str">
        <f>IF(申込一覧!E132="","",申込一覧!E132)</f>
        <v/>
      </c>
      <c r="F113" s="32" t="str">
        <f>IF(申込一覧!F132="","",申込一覧!F132)</f>
        <v/>
      </c>
      <c r="G113" s="37" t="str">
        <f>IF(申込一覧!G132="","",申込一覧!G132)</f>
        <v/>
      </c>
      <c r="H113" s="31" t="str">
        <f>IFERROR(VLOOKUP(申込一覧!H132,申込一覧!$AV$5:$AW$26,2,FALSE),"")</f>
        <v/>
      </c>
      <c r="I113" s="11" t="str">
        <f>IFERROR(VLOOKUP(申込一覧!I132,申込一覧!$AV$5:$AW$26,2,FALSE),"")</f>
        <v/>
      </c>
      <c r="J113" s="11" t="str">
        <f>IFERROR(VLOOKUP(申込一覧!J132,申込一覧!$AV$5:$AW$26,2,FALSE),"")</f>
        <v/>
      </c>
      <c r="K113" s="32" t="str">
        <f>IFERROR(VLOOKUP(申込一覧!K132,申込一覧!$AV$5:$AW$26,2,FALSE),"")</f>
        <v/>
      </c>
      <c r="L113" s="40" t="str">
        <f>IFERROR(VLOOKUP(申込一覧!L132,申込一覧!$AV$27:$AW$50,2,FALSE),"")</f>
        <v/>
      </c>
    </row>
    <row r="114" spans="1:12">
      <c r="A114" s="31">
        <v>111</v>
      </c>
      <c r="B114" s="11" t="str">
        <f>IF(申込一覧!B133=1,"男",IF(申込一覧!B133=2,"女",""))</f>
        <v/>
      </c>
      <c r="C114" s="11" t="str">
        <f>IF(申込一覧!C133="","",申込一覧!C133)</f>
        <v/>
      </c>
      <c r="D114" s="11" t="str">
        <f>IF(申込一覧!D133="","",申込一覧!D133)</f>
        <v/>
      </c>
      <c r="E114" s="11" t="str">
        <f>IF(申込一覧!E133="","",申込一覧!E133)</f>
        <v/>
      </c>
      <c r="F114" s="32" t="str">
        <f>IF(申込一覧!F133="","",申込一覧!F133)</f>
        <v/>
      </c>
      <c r="G114" s="37" t="str">
        <f>IF(申込一覧!G133="","",申込一覧!G133)</f>
        <v/>
      </c>
      <c r="H114" s="31" t="str">
        <f>IFERROR(VLOOKUP(申込一覧!H133,申込一覧!$AV$5:$AW$26,2,FALSE),"")</f>
        <v/>
      </c>
      <c r="I114" s="11" t="str">
        <f>IFERROR(VLOOKUP(申込一覧!I133,申込一覧!$AV$5:$AW$26,2,FALSE),"")</f>
        <v/>
      </c>
      <c r="J114" s="11" t="str">
        <f>IFERROR(VLOOKUP(申込一覧!J133,申込一覧!$AV$5:$AW$26,2,FALSE),"")</f>
        <v/>
      </c>
      <c r="K114" s="32" t="str">
        <f>IFERROR(VLOOKUP(申込一覧!K133,申込一覧!$AV$5:$AW$26,2,FALSE),"")</f>
        <v/>
      </c>
      <c r="L114" s="40" t="str">
        <f>IFERROR(VLOOKUP(申込一覧!L133,申込一覧!$AV$27:$AW$50,2,FALSE),"")</f>
        <v/>
      </c>
    </row>
    <row r="115" spans="1:12">
      <c r="A115" s="31">
        <v>112</v>
      </c>
      <c r="B115" s="11" t="str">
        <f>IF(申込一覧!B134=1,"男",IF(申込一覧!B134=2,"女",""))</f>
        <v/>
      </c>
      <c r="C115" s="11" t="str">
        <f>IF(申込一覧!C134="","",申込一覧!C134)</f>
        <v/>
      </c>
      <c r="D115" s="11" t="str">
        <f>IF(申込一覧!D134="","",申込一覧!D134)</f>
        <v/>
      </c>
      <c r="E115" s="11" t="str">
        <f>IF(申込一覧!E134="","",申込一覧!E134)</f>
        <v/>
      </c>
      <c r="F115" s="32" t="str">
        <f>IF(申込一覧!F134="","",申込一覧!F134)</f>
        <v/>
      </c>
      <c r="G115" s="37" t="str">
        <f>IF(申込一覧!G134="","",申込一覧!G134)</f>
        <v/>
      </c>
      <c r="H115" s="31" t="str">
        <f>IFERROR(VLOOKUP(申込一覧!H134,申込一覧!$AV$5:$AW$26,2,FALSE),"")</f>
        <v/>
      </c>
      <c r="I115" s="11" t="str">
        <f>IFERROR(VLOOKUP(申込一覧!I134,申込一覧!$AV$5:$AW$26,2,FALSE),"")</f>
        <v/>
      </c>
      <c r="J115" s="11" t="str">
        <f>IFERROR(VLOOKUP(申込一覧!J134,申込一覧!$AV$5:$AW$26,2,FALSE),"")</f>
        <v/>
      </c>
      <c r="K115" s="32" t="str">
        <f>IFERROR(VLOOKUP(申込一覧!K134,申込一覧!$AV$5:$AW$26,2,FALSE),"")</f>
        <v/>
      </c>
      <c r="L115" s="40" t="str">
        <f>IFERROR(VLOOKUP(申込一覧!L134,申込一覧!$AV$27:$AW$50,2,FALSE),"")</f>
        <v/>
      </c>
    </row>
    <row r="116" spans="1:12">
      <c r="A116" s="31">
        <v>113</v>
      </c>
      <c r="B116" s="11" t="str">
        <f>IF(申込一覧!B135=1,"男",IF(申込一覧!B135=2,"女",""))</f>
        <v/>
      </c>
      <c r="C116" s="11" t="str">
        <f>IF(申込一覧!C135="","",申込一覧!C135)</f>
        <v/>
      </c>
      <c r="D116" s="11" t="str">
        <f>IF(申込一覧!D135="","",申込一覧!D135)</f>
        <v/>
      </c>
      <c r="E116" s="11" t="str">
        <f>IF(申込一覧!E135="","",申込一覧!E135)</f>
        <v/>
      </c>
      <c r="F116" s="32" t="str">
        <f>IF(申込一覧!F135="","",申込一覧!F135)</f>
        <v/>
      </c>
      <c r="G116" s="37" t="str">
        <f>IF(申込一覧!G135="","",申込一覧!G135)</f>
        <v/>
      </c>
      <c r="H116" s="31" t="str">
        <f>IFERROR(VLOOKUP(申込一覧!H135,申込一覧!$AV$5:$AW$26,2,FALSE),"")</f>
        <v/>
      </c>
      <c r="I116" s="11" t="str">
        <f>IFERROR(VLOOKUP(申込一覧!I135,申込一覧!$AV$5:$AW$26,2,FALSE),"")</f>
        <v/>
      </c>
      <c r="J116" s="11" t="str">
        <f>IFERROR(VLOOKUP(申込一覧!J135,申込一覧!$AV$5:$AW$26,2,FALSE),"")</f>
        <v/>
      </c>
      <c r="K116" s="32" t="str">
        <f>IFERROR(VLOOKUP(申込一覧!K135,申込一覧!$AV$5:$AW$26,2,FALSE),"")</f>
        <v/>
      </c>
      <c r="L116" s="40" t="str">
        <f>IFERROR(VLOOKUP(申込一覧!L135,申込一覧!$AV$27:$AW$50,2,FALSE),"")</f>
        <v/>
      </c>
    </row>
    <row r="117" spans="1:12">
      <c r="A117" s="31">
        <v>114</v>
      </c>
      <c r="B117" s="11" t="str">
        <f>IF(申込一覧!B136=1,"男",IF(申込一覧!B136=2,"女",""))</f>
        <v/>
      </c>
      <c r="C117" s="11" t="str">
        <f>IF(申込一覧!C136="","",申込一覧!C136)</f>
        <v/>
      </c>
      <c r="D117" s="11" t="str">
        <f>IF(申込一覧!D136="","",申込一覧!D136)</f>
        <v/>
      </c>
      <c r="E117" s="11" t="str">
        <f>IF(申込一覧!E136="","",申込一覧!E136)</f>
        <v/>
      </c>
      <c r="F117" s="32" t="str">
        <f>IF(申込一覧!F136="","",申込一覧!F136)</f>
        <v/>
      </c>
      <c r="G117" s="37" t="str">
        <f>IF(申込一覧!G136="","",申込一覧!G136)</f>
        <v/>
      </c>
      <c r="H117" s="31" t="str">
        <f>IFERROR(VLOOKUP(申込一覧!H136,申込一覧!$AV$5:$AW$26,2,FALSE),"")</f>
        <v/>
      </c>
      <c r="I117" s="11" t="str">
        <f>IFERROR(VLOOKUP(申込一覧!I136,申込一覧!$AV$5:$AW$26,2,FALSE),"")</f>
        <v/>
      </c>
      <c r="J117" s="11" t="str">
        <f>IFERROR(VLOOKUP(申込一覧!J136,申込一覧!$AV$5:$AW$26,2,FALSE),"")</f>
        <v/>
      </c>
      <c r="K117" s="32" t="str">
        <f>IFERROR(VLOOKUP(申込一覧!K136,申込一覧!$AV$5:$AW$26,2,FALSE),"")</f>
        <v/>
      </c>
      <c r="L117" s="40" t="str">
        <f>IFERROR(VLOOKUP(申込一覧!L136,申込一覧!$AV$27:$AW$50,2,FALSE),"")</f>
        <v/>
      </c>
    </row>
    <row r="118" spans="1:12">
      <c r="A118" s="31">
        <v>115</v>
      </c>
      <c r="B118" s="11" t="str">
        <f>IF(申込一覧!B137=1,"男",IF(申込一覧!B137=2,"女",""))</f>
        <v/>
      </c>
      <c r="C118" s="11" t="str">
        <f>IF(申込一覧!C137="","",申込一覧!C137)</f>
        <v/>
      </c>
      <c r="D118" s="11" t="str">
        <f>IF(申込一覧!D137="","",申込一覧!D137)</f>
        <v/>
      </c>
      <c r="E118" s="11" t="str">
        <f>IF(申込一覧!E137="","",申込一覧!E137)</f>
        <v/>
      </c>
      <c r="F118" s="32" t="str">
        <f>IF(申込一覧!F137="","",申込一覧!F137)</f>
        <v/>
      </c>
      <c r="G118" s="37" t="str">
        <f>IF(申込一覧!G137="","",申込一覧!G137)</f>
        <v/>
      </c>
      <c r="H118" s="31" t="str">
        <f>IFERROR(VLOOKUP(申込一覧!H137,申込一覧!$AV$5:$AW$26,2,FALSE),"")</f>
        <v/>
      </c>
      <c r="I118" s="11" t="str">
        <f>IFERROR(VLOOKUP(申込一覧!I137,申込一覧!$AV$5:$AW$26,2,FALSE),"")</f>
        <v/>
      </c>
      <c r="J118" s="11" t="str">
        <f>IFERROR(VLOOKUP(申込一覧!J137,申込一覧!$AV$5:$AW$26,2,FALSE),"")</f>
        <v/>
      </c>
      <c r="K118" s="32" t="str">
        <f>IFERROR(VLOOKUP(申込一覧!K137,申込一覧!$AV$5:$AW$26,2,FALSE),"")</f>
        <v/>
      </c>
      <c r="L118" s="40" t="str">
        <f>IFERROR(VLOOKUP(申込一覧!L137,申込一覧!$AV$27:$AW$50,2,FALSE),"")</f>
        <v/>
      </c>
    </row>
    <row r="119" spans="1:12">
      <c r="A119" s="31">
        <v>116</v>
      </c>
      <c r="B119" s="11" t="str">
        <f>IF(申込一覧!B138=1,"男",IF(申込一覧!B138=2,"女",""))</f>
        <v/>
      </c>
      <c r="C119" s="11" t="str">
        <f>IF(申込一覧!C138="","",申込一覧!C138)</f>
        <v/>
      </c>
      <c r="D119" s="11" t="str">
        <f>IF(申込一覧!D138="","",申込一覧!D138)</f>
        <v/>
      </c>
      <c r="E119" s="11" t="str">
        <f>IF(申込一覧!E138="","",申込一覧!E138)</f>
        <v/>
      </c>
      <c r="F119" s="32" t="str">
        <f>IF(申込一覧!F138="","",申込一覧!F138)</f>
        <v/>
      </c>
      <c r="G119" s="37" t="str">
        <f>IF(申込一覧!G138="","",申込一覧!G138)</f>
        <v/>
      </c>
      <c r="H119" s="31" t="str">
        <f>IFERROR(VLOOKUP(申込一覧!H138,申込一覧!$AV$5:$AW$26,2,FALSE),"")</f>
        <v/>
      </c>
      <c r="I119" s="11" t="str">
        <f>IFERROR(VLOOKUP(申込一覧!I138,申込一覧!$AV$5:$AW$26,2,FALSE),"")</f>
        <v/>
      </c>
      <c r="J119" s="11" t="str">
        <f>IFERROR(VLOOKUP(申込一覧!J138,申込一覧!$AV$5:$AW$26,2,FALSE),"")</f>
        <v/>
      </c>
      <c r="K119" s="32" t="str">
        <f>IFERROR(VLOOKUP(申込一覧!K138,申込一覧!$AV$5:$AW$26,2,FALSE),"")</f>
        <v/>
      </c>
      <c r="L119" s="40" t="str">
        <f>IFERROR(VLOOKUP(申込一覧!L138,申込一覧!$AV$27:$AW$50,2,FALSE),"")</f>
        <v/>
      </c>
    </row>
    <row r="120" spans="1:12">
      <c r="A120" s="31">
        <v>117</v>
      </c>
      <c r="B120" s="11" t="str">
        <f>IF(申込一覧!B139=1,"男",IF(申込一覧!B139=2,"女",""))</f>
        <v/>
      </c>
      <c r="C120" s="11" t="str">
        <f>IF(申込一覧!C139="","",申込一覧!C139)</f>
        <v/>
      </c>
      <c r="D120" s="11" t="str">
        <f>IF(申込一覧!D139="","",申込一覧!D139)</f>
        <v/>
      </c>
      <c r="E120" s="11" t="str">
        <f>IF(申込一覧!E139="","",申込一覧!E139)</f>
        <v/>
      </c>
      <c r="F120" s="32" t="str">
        <f>IF(申込一覧!F139="","",申込一覧!F139)</f>
        <v/>
      </c>
      <c r="G120" s="37" t="str">
        <f>IF(申込一覧!G139="","",申込一覧!G139)</f>
        <v/>
      </c>
      <c r="H120" s="31" t="str">
        <f>IFERROR(VLOOKUP(申込一覧!H139,申込一覧!$AV$5:$AW$26,2,FALSE),"")</f>
        <v/>
      </c>
      <c r="I120" s="11" t="str">
        <f>IFERROR(VLOOKUP(申込一覧!I139,申込一覧!$AV$5:$AW$26,2,FALSE),"")</f>
        <v/>
      </c>
      <c r="J120" s="11" t="str">
        <f>IFERROR(VLOOKUP(申込一覧!J139,申込一覧!$AV$5:$AW$26,2,FALSE),"")</f>
        <v/>
      </c>
      <c r="K120" s="32" t="str">
        <f>IFERROR(VLOOKUP(申込一覧!K139,申込一覧!$AV$5:$AW$26,2,FALSE),"")</f>
        <v/>
      </c>
      <c r="L120" s="40" t="str">
        <f>IFERROR(VLOOKUP(申込一覧!L139,申込一覧!$AV$27:$AW$50,2,FALSE),"")</f>
        <v/>
      </c>
    </row>
    <row r="121" spans="1:12">
      <c r="A121" s="31">
        <v>118</v>
      </c>
      <c r="B121" s="11" t="str">
        <f>IF(申込一覧!B140=1,"男",IF(申込一覧!B140=2,"女",""))</f>
        <v/>
      </c>
      <c r="C121" s="11" t="str">
        <f>IF(申込一覧!C140="","",申込一覧!C140)</f>
        <v/>
      </c>
      <c r="D121" s="11" t="str">
        <f>IF(申込一覧!D140="","",申込一覧!D140)</f>
        <v/>
      </c>
      <c r="E121" s="11" t="str">
        <f>IF(申込一覧!E140="","",申込一覧!E140)</f>
        <v/>
      </c>
      <c r="F121" s="32" t="str">
        <f>IF(申込一覧!F140="","",申込一覧!F140)</f>
        <v/>
      </c>
      <c r="G121" s="37" t="str">
        <f>IF(申込一覧!G140="","",申込一覧!G140)</f>
        <v/>
      </c>
      <c r="H121" s="31" t="str">
        <f>IFERROR(VLOOKUP(申込一覧!H140,申込一覧!$AV$5:$AW$26,2,FALSE),"")</f>
        <v/>
      </c>
      <c r="I121" s="11" t="str">
        <f>IFERROR(VLOOKUP(申込一覧!I140,申込一覧!$AV$5:$AW$26,2,FALSE),"")</f>
        <v/>
      </c>
      <c r="J121" s="11" t="str">
        <f>IFERROR(VLOOKUP(申込一覧!J140,申込一覧!$AV$5:$AW$26,2,FALSE),"")</f>
        <v/>
      </c>
      <c r="K121" s="32" t="str">
        <f>IFERROR(VLOOKUP(申込一覧!K140,申込一覧!$AV$5:$AW$26,2,FALSE),"")</f>
        <v/>
      </c>
      <c r="L121" s="40" t="str">
        <f>IFERROR(VLOOKUP(申込一覧!L140,申込一覧!$AV$27:$AW$50,2,FALSE),"")</f>
        <v/>
      </c>
    </row>
    <row r="122" spans="1:12">
      <c r="A122" s="31">
        <v>119</v>
      </c>
      <c r="B122" s="11" t="str">
        <f>IF(申込一覧!B141=1,"男",IF(申込一覧!B141=2,"女",""))</f>
        <v/>
      </c>
      <c r="C122" s="11" t="str">
        <f>IF(申込一覧!C141="","",申込一覧!C141)</f>
        <v/>
      </c>
      <c r="D122" s="11" t="str">
        <f>IF(申込一覧!D141="","",申込一覧!D141)</f>
        <v/>
      </c>
      <c r="E122" s="11" t="str">
        <f>IF(申込一覧!E141="","",申込一覧!E141)</f>
        <v/>
      </c>
      <c r="F122" s="32" t="str">
        <f>IF(申込一覧!F141="","",申込一覧!F141)</f>
        <v/>
      </c>
      <c r="G122" s="37" t="str">
        <f>IF(申込一覧!G141="","",申込一覧!G141)</f>
        <v/>
      </c>
      <c r="H122" s="31" t="str">
        <f>IFERROR(VLOOKUP(申込一覧!H141,申込一覧!$AV$5:$AW$26,2,FALSE),"")</f>
        <v/>
      </c>
      <c r="I122" s="11" t="str">
        <f>IFERROR(VLOOKUP(申込一覧!I141,申込一覧!$AV$5:$AW$26,2,FALSE),"")</f>
        <v/>
      </c>
      <c r="J122" s="11" t="str">
        <f>IFERROR(VLOOKUP(申込一覧!J141,申込一覧!$AV$5:$AW$26,2,FALSE),"")</f>
        <v/>
      </c>
      <c r="K122" s="32" t="str">
        <f>IFERROR(VLOOKUP(申込一覧!K141,申込一覧!$AV$5:$AW$26,2,FALSE),"")</f>
        <v/>
      </c>
      <c r="L122" s="40" t="str">
        <f>IFERROR(VLOOKUP(申込一覧!L141,申込一覧!$AV$27:$AW$50,2,FALSE),"")</f>
        <v/>
      </c>
    </row>
    <row r="123" spans="1:12">
      <c r="A123" s="31">
        <v>120</v>
      </c>
      <c r="B123" s="11" t="str">
        <f>IF(申込一覧!B142=1,"男",IF(申込一覧!B142=2,"女",""))</f>
        <v/>
      </c>
      <c r="C123" s="11" t="str">
        <f>IF(申込一覧!C142="","",申込一覧!C142)</f>
        <v/>
      </c>
      <c r="D123" s="11" t="str">
        <f>IF(申込一覧!D142="","",申込一覧!D142)</f>
        <v/>
      </c>
      <c r="E123" s="11" t="str">
        <f>IF(申込一覧!E142="","",申込一覧!E142)</f>
        <v/>
      </c>
      <c r="F123" s="32" t="str">
        <f>IF(申込一覧!F142="","",申込一覧!F142)</f>
        <v/>
      </c>
      <c r="G123" s="37" t="str">
        <f>IF(申込一覧!G142="","",申込一覧!G142)</f>
        <v/>
      </c>
      <c r="H123" s="31" t="str">
        <f>IFERROR(VLOOKUP(申込一覧!H142,申込一覧!$AV$5:$AW$26,2,FALSE),"")</f>
        <v/>
      </c>
      <c r="I123" s="11" t="str">
        <f>IFERROR(VLOOKUP(申込一覧!I142,申込一覧!$AV$5:$AW$26,2,FALSE),"")</f>
        <v/>
      </c>
      <c r="J123" s="11" t="str">
        <f>IFERROR(VLOOKUP(申込一覧!J142,申込一覧!$AV$5:$AW$26,2,FALSE),"")</f>
        <v/>
      </c>
      <c r="K123" s="32" t="str">
        <f>IFERROR(VLOOKUP(申込一覧!K142,申込一覧!$AV$5:$AW$26,2,FALSE),"")</f>
        <v/>
      </c>
      <c r="L123" s="40" t="str">
        <f>IFERROR(VLOOKUP(申込一覧!L142,申込一覧!$AV$27:$AW$50,2,FALSE),"")</f>
        <v/>
      </c>
    </row>
    <row r="124" spans="1:12">
      <c r="A124" s="31">
        <v>121</v>
      </c>
      <c r="B124" s="11" t="str">
        <f>IF(申込一覧!B143=1,"男",IF(申込一覧!B143=2,"女",""))</f>
        <v/>
      </c>
      <c r="C124" s="11" t="str">
        <f>IF(申込一覧!C143="","",申込一覧!C143)</f>
        <v/>
      </c>
      <c r="D124" s="11" t="str">
        <f>IF(申込一覧!D143="","",申込一覧!D143)</f>
        <v/>
      </c>
      <c r="E124" s="11" t="str">
        <f>IF(申込一覧!E143="","",申込一覧!E143)</f>
        <v/>
      </c>
      <c r="F124" s="32" t="str">
        <f>IF(申込一覧!F143="","",申込一覧!F143)</f>
        <v/>
      </c>
      <c r="G124" s="37" t="str">
        <f>IF(申込一覧!G143="","",申込一覧!G143)</f>
        <v/>
      </c>
      <c r="H124" s="31" t="str">
        <f>IFERROR(VLOOKUP(申込一覧!H143,申込一覧!$AV$5:$AW$26,2,FALSE),"")</f>
        <v/>
      </c>
      <c r="I124" s="11" t="str">
        <f>IFERROR(VLOOKUP(申込一覧!I143,申込一覧!$AV$5:$AW$26,2,FALSE),"")</f>
        <v/>
      </c>
      <c r="J124" s="11" t="str">
        <f>IFERROR(VLOOKUP(申込一覧!J143,申込一覧!$AV$5:$AW$26,2,FALSE),"")</f>
        <v/>
      </c>
      <c r="K124" s="32" t="str">
        <f>IFERROR(VLOOKUP(申込一覧!K143,申込一覧!$AV$5:$AW$26,2,FALSE),"")</f>
        <v/>
      </c>
      <c r="L124" s="40" t="str">
        <f>IFERROR(VLOOKUP(申込一覧!L143,申込一覧!$AV$27:$AW$50,2,FALSE),"")</f>
        <v/>
      </c>
    </row>
    <row r="125" spans="1:12">
      <c r="A125" s="31">
        <v>122</v>
      </c>
      <c r="B125" s="11" t="str">
        <f>IF(申込一覧!B144=1,"男",IF(申込一覧!B144=2,"女",""))</f>
        <v/>
      </c>
      <c r="C125" s="11" t="str">
        <f>IF(申込一覧!C144="","",申込一覧!C144)</f>
        <v/>
      </c>
      <c r="D125" s="11" t="str">
        <f>IF(申込一覧!D144="","",申込一覧!D144)</f>
        <v/>
      </c>
      <c r="E125" s="11" t="str">
        <f>IF(申込一覧!E144="","",申込一覧!E144)</f>
        <v/>
      </c>
      <c r="F125" s="32" t="str">
        <f>IF(申込一覧!F144="","",申込一覧!F144)</f>
        <v/>
      </c>
      <c r="G125" s="37" t="str">
        <f>IF(申込一覧!G144="","",申込一覧!G144)</f>
        <v/>
      </c>
      <c r="H125" s="31" t="str">
        <f>IFERROR(VLOOKUP(申込一覧!H144,申込一覧!$AV$5:$AW$26,2,FALSE),"")</f>
        <v/>
      </c>
      <c r="I125" s="11" t="str">
        <f>IFERROR(VLOOKUP(申込一覧!I144,申込一覧!$AV$5:$AW$26,2,FALSE),"")</f>
        <v/>
      </c>
      <c r="J125" s="11" t="str">
        <f>IFERROR(VLOOKUP(申込一覧!J144,申込一覧!$AV$5:$AW$26,2,FALSE),"")</f>
        <v/>
      </c>
      <c r="K125" s="32" t="str">
        <f>IFERROR(VLOOKUP(申込一覧!K144,申込一覧!$AV$5:$AW$26,2,FALSE),"")</f>
        <v/>
      </c>
      <c r="L125" s="40" t="str">
        <f>IFERROR(VLOOKUP(申込一覧!L144,申込一覧!$AV$27:$AW$50,2,FALSE),"")</f>
        <v/>
      </c>
    </row>
    <row r="126" spans="1:12">
      <c r="A126" s="31">
        <v>123</v>
      </c>
      <c r="B126" s="11" t="str">
        <f>IF(申込一覧!B145=1,"男",IF(申込一覧!B145=2,"女",""))</f>
        <v/>
      </c>
      <c r="C126" s="11" t="str">
        <f>IF(申込一覧!C145="","",申込一覧!C145)</f>
        <v/>
      </c>
      <c r="D126" s="11" t="str">
        <f>IF(申込一覧!D145="","",申込一覧!D145)</f>
        <v/>
      </c>
      <c r="E126" s="11" t="str">
        <f>IF(申込一覧!E145="","",申込一覧!E145)</f>
        <v/>
      </c>
      <c r="F126" s="32" t="str">
        <f>IF(申込一覧!F145="","",申込一覧!F145)</f>
        <v/>
      </c>
      <c r="G126" s="37" t="str">
        <f>IF(申込一覧!G145="","",申込一覧!G145)</f>
        <v/>
      </c>
      <c r="H126" s="31" t="str">
        <f>IFERROR(VLOOKUP(申込一覧!H145,申込一覧!$AV$5:$AW$26,2,FALSE),"")</f>
        <v/>
      </c>
      <c r="I126" s="11" t="str">
        <f>IFERROR(VLOOKUP(申込一覧!I145,申込一覧!$AV$5:$AW$26,2,FALSE),"")</f>
        <v/>
      </c>
      <c r="J126" s="11" t="str">
        <f>IFERROR(VLOOKUP(申込一覧!J145,申込一覧!$AV$5:$AW$26,2,FALSE),"")</f>
        <v/>
      </c>
      <c r="K126" s="32" t="str">
        <f>IFERROR(VLOOKUP(申込一覧!K145,申込一覧!$AV$5:$AW$26,2,FALSE),"")</f>
        <v/>
      </c>
      <c r="L126" s="40" t="str">
        <f>IFERROR(VLOOKUP(申込一覧!L145,申込一覧!$AV$27:$AW$50,2,FALSE),"")</f>
        <v/>
      </c>
    </row>
    <row r="127" spans="1:12">
      <c r="A127" s="31">
        <v>124</v>
      </c>
      <c r="B127" s="11" t="str">
        <f>IF(申込一覧!B146=1,"男",IF(申込一覧!B146=2,"女",""))</f>
        <v/>
      </c>
      <c r="C127" s="11" t="str">
        <f>IF(申込一覧!C146="","",申込一覧!C146)</f>
        <v/>
      </c>
      <c r="D127" s="11" t="str">
        <f>IF(申込一覧!D146="","",申込一覧!D146)</f>
        <v/>
      </c>
      <c r="E127" s="11" t="str">
        <f>IF(申込一覧!E146="","",申込一覧!E146)</f>
        <v/>
      </c>
      <c r="F127" s="32" t="str">
        <f>IF(申込一覧!F146="","",申込一覧!F146)</f>
        <v/>
      </c>
      <c r="G127" s="37" t="str">
        <f>IF(申込一覧!G146="","",申込一覧!G146)</f>
        <v/>
      </c>
      <c r="H127" s="31" t="str">
        <f>IFERROR(VLOOKUP(申込一覧!H146,申込一覧!$AV$5:$AW$26,2,FALSE),"")</f>
        <v/>
      </c>
      <c r="I127" s="11" t="str">
        <f>IFERROR(VLOOKUP(申込一覧!I146,申込一覧!$AV$5:$AW$26,2,FALSE),"")</f>
        <v/>
      </c>
      <c r="J127" s="11" t="str">
        <f>IFERROR(VLOOKUP(申込一覧!J146,申込一覧!$AV$5:$AW$26,2,FALSE),"")</f>
        <v/>
      </c>
      <c r="K127" s="32" t="str">
        <f>IFERROR(VLOOKUP(申込一覧!K146,申込一覧!$AV$5:$AW$26,2,FALSE),"")</f>
        <v/>
      </c>
      <c r="L127" s="40" t="str">
        <f>IFERROR(VLOOKUP(申込一覧!L146,申込一覧!$AV$27:$AW$50,2,FALSE),"")</f>
        <v/>
      </c>
    </row>
    <row r="128" spans="1:12" ht="13.8" thickBot="1">
      <c r="A128" s="33">
        <v>125</v>
      </c>
      <c r="B128" s="34" t="str">
        <f>IF(申込一覧!B147=1,"男",IF(申込一覧!B147=2,"女",""))</f>
        <v/>
      </c>
      <c r="C128" s="34" t="str">
        <f>IF(申込一覧!C147="","",申込一覧!C147)</f>
        <v/>
      </c>
      <c r="D128" s="34" t="str">
        <f>IF(申込一覧!D147="","",申込一覧!D147)</f>
        <v/>
      </c>
      <c r="E128" s="34" t="str">
        <f>IF(申込一覧!E147="","",申込一覧!E147)</f>
        <v/>
      </c>
      <c r="F128" s="35" t="str">
        <f>IF(申込一覧!F147="","",申込一覧!F147)</f>
        <v/>
      </c>
      <c r="G128" s="41" t="str">
        <f>IF(申込一覧!G147="","",申込一覧!G147)</f>
        <v/>
      </c>
      <c r="H128" s="33" t="str">
        <f>IFERROR(VLOOKUP(申込一覧!H147,申込一覧!$AV$5:$AW$26,2,FALSE),"")</f>
        <v/>
      </c>
      <c r="I128" s="34" t="str">
        <f>IFERROR(VLOOKUP(申込一覧!I147,申込一覧!$AV$5:$AW$26,2,FALSE),"")</f>
        <v/>
      </c>
      <c r="J128" s="34" t="str">
        <f>IFERROR(VLOOKUP(申込一覧!J147,申込一覧!$AV$5:$AW$26,2,FALSE),"")</f>
        <v/>
      </c>
      <c r="K128" s="35" t="str">
        <f>IFERROR(VLOOKUP(申込一覧!K147,申込一覧!$AV$5:$AW$26,2,FALSE),"")</f>
        <v/>
      </c>
      <c r="L128" s="42" t="str">
        <f>IFERROR(VLOOKUP(申込一覧!L147,申込一覧!$AV$27:$AW$50,2,FALSE),"")</f>
        <v/>
      </c>
    </row>
  </sheetData>
  <sheetProtection sheet="1"/>
  <protectedRanges>
    <protectedRange sqref="A2:L3" name="範囲1"/>
  </protectedRanges>
  <mergeCells count="9">
    <mergeCell ref="G2:G3"/>
    <mergeCell ref="H2:K2"/>
    <mergeCell ref="A1:L1"/>
    <mergeCell ref="A2:A3"/>
    <mergeCell ref="B2:B3"/>
    <mergeCell ref="C2:C3"/>
    <mergeCell ref="D2:D3"/>
    <mergeCell ref="E2:E3"/>
    <mergeCell ref="F2:F3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  <rowBreaks count="1" manualBreakCount="1">
    <brk id="72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申込注意事項</vt:lpstr>
      <vt:lpstr>申込一覧</vt:lpstr>
      <vt:lpstr>生徒確認用</vt:lpstr>
      <vt:lpstr>申込一覧!Print_Area</vt:lpstr>
      <vt:lpstr>生徒確認用!Print_Area</vt:lpstr>
      <vt:lpstr>申込一覧!Print_Titles</vt:lpstr>
      <vt:lpstr>生徒確認用!Print_Titles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廣巳</dc:creator>
  <cp:lastModifiedBy>貴大 櫻井</cp:lastModifiedBy>
  <cp:lastPrinted>2023-03-18T12:52:14Z</cp:lastPrinted>
  <dcterms:created xsi:type="dcterms:W3CDTF">2002-04-13T14:52:25Z</dcterms:created>
  <dcterms:modified xsi:type="dcterms:W3CDTF">2025-03-31T12:12:58Z</dcterms:modified>
</cp:coreProperties>
</file>